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firstSheet="2" activeTab="12"/>
  </bookViews>
  <sheets>
    <sheet name="1 2015" sheetId="1" r:id="rId1"/>
    <sheet name="2 2015" sheetId="2" r:id="rId2"/>
    <sheet name="3 2015" sheetId="3" r:id="rId3"/>
    <sheet name="4 2015" sheetId="4" r:id="rId4"/>
    <sheet name="5 2015" sheetId="5" r:id="rId5"/>
    <sheet name="6 2015" sheetId="6" r:id="rId6"/>
    <sheet name="7 2015" sheetId="7" r:id="rId7"/>
    <sheet name="8 2015" sheetId="8" r:id="rId8"/>
    <sheet name="9 2015" sheetId="9" r:id="rId9"/>
    <sheet name="10 2015" sheetId="10" r:id="rId10"/>
    <sheet name="11 2015" sheetId="11" r:id="rId11"/>
    <sheet name="12 2015" sheetId="12" r:id="rId12"/>
    <sheet name="публична покана 1 2015" sheetId="13" r:id="rId13"/>
    <sheet name="публична покана 2 2015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<sst xmlns="http://schemas.openxmlformats.org/spreadsheetml/2006/main" count="414" uniqueCount="84">
  <si>
    <t>№</t>
  </si>
  <si>
    <t>Поръчка №</t>
  </si>
  <si>
    <t>Фирма</t>
  </si>
  <si>
    <t>договор</t>
  </si>
  <si>
    <t xml:space="preserve"> Дата</t>
  </si>
  <si>
    <t>забележка</t>
  </si>
  <si>
    <t xml:space="preserve"> </t>
  </si>
  <si>
    <t>плащане с ДДС</t>
  </si>
  <si>
    <t>без ДДС</t>
  </si>
  <si>
    <r>
      <t>Предмет:</t>
    </r>
    <r>
      <rPr>
        <b/>
        <sz val="11"/>
        <color indexed="8"/>
        <rFont val="Calibri"/>
        <family val="2"/>
      </rPr>
      <t xml:space="preserve">  "Извършване на функционален анализ на НЦОЗА и изработване и въвеждане на Стратегия за организационно развитие“ по  проект „Подобряване ефективността на Национален център по обществено здраве и анализи чрез стимулиране организационното развитие на административната структура“, осъществяван с финансовата подкрепа на Оперативна програма „Административен капацитет“, съфинансирана от Европейския съюз чрез Европейския социален фонд, съгласно Договор № 14-11-19/02.09.2014г.</t>
    </r>
  </si>
  <si>
    <t>Профил на купувача</t>
  </si>
  <si>
    <t>Открита процедура по ЗОП с идентификационен номер 1</t>
  </si>
  <si>
    <r>
      <t>Предмет: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„</t>
    </r>
    <r>
      <rPr>
        <b/>
        <sz val="11"/>
        <color indexed="8"/>
        <rFont val="Calibri"/>
        <family val="2"/>
      </rPr>
      <t>Доставка на един комплект преносима широколентовата изотропна измервателна апаратура за ЕМП, два броя мониторингови станции за измерване на електрическото и магнитното поле и един брой софтуер за моделиране на пространствените характеристики на електрическата, магнитната компоненти на ЕМП“-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В изпълнение на дейности по предифиниран проект: „Подобряване на контрола и информационните системи за превенция на риска в здравеопазването“ /Договор № РД-13-221 за БФП № BG07-PDPC01/19.09.2014г./, Програма BG07 ”Инициативи за обществено здраве” чрез финансовата подкрепа на Норвежкия финансов механизъм (НФМ) 2009–2014 и Финансовия механизъм на Европейското икономическо пространство (ФМ НА ЕИП) 2009-2014</t>
    </r>
  </si>
  <si>
    <t>Открита процедура по ЗОП с идентификационен номер 2</t>
  </si>
  <si>
    <t>Дата на създаване на страницата 24.03.2015г.</t>
  </si>
  <si>
    <r>
      <t>Предмет:</t>
    </r>
    <r>
      <rPr>
        <b/>
        <sz val="11"/>
        <color indexed="8"/>
        <rFont val="Calibri"/>
        <family val="2"/>
      </rPr>
      <t xml:space="preserve"> „Изготвяне на методично ръководство, уебпортал за онлайн обучение и провеждане на двуетапно обучение /онлайн и семинари/ на общопрактикуващи лекари, психолози и социални работници за ранно откриване на тревожност и депресия в първичната помощ“</t>
    </r>
    <r>
      <rPr>
        <i/>
        <sz val="11"/>
        <color indexed="8"/>
        <rFont val="Calibri"/>
        <family val="2"/>
      </rPr>
      <t>В изпълнение на дейности по предифиниран проект: „Подобрени услуги за психично здраве“  /Договор № РД-13-242 за БФП</t>
    </r>
    <r>
      <rPr>
        <sz val="11"/>
        <color theme="1"/>
        <rFont val="Calibri"/>
        <family val="2"/>
      </rPr>
      <t> </t>
    </r>
    <r>
      <rPr>
        <i/>
        <sz val="11"/>
        <color indexed="8"/>
        <rFont val="Calibri"/>
        <family val="2"/>
      </rPr>
      <t>№ BG07-PDPC03/ 25.11.2014 г./</t>
    </r>
  </si>
  <si>
    <t>Открита процедура по ЗОП с идентификационен номер 3</t>
  </si>
  <si>
    <t>Дата на създаване на страницата 26.03.2015 г.</t>
  </si>
  <si>
    <r>
      <t>Предмет:</t>
    </r>
    <r>
      <rPr>
        <b/>
        <sz val="11"/>
        <color indexed="8"/>
        <rFont val="Calibri"/>
        <family val="2"/>
      </rPr>
      <t xml:space="preserve"> „ИЗБОР НА ИЗПЪЛНИТЕЛ/И ЗА ПРЕДОСТАВЯНЕ НА ВЪНШНИ УСЛУГИ ЗА ОРГАНИЗИРАНЕ И ПРОВЕЖДАНЕ НА ОБУЧЕНИЯ ПО ПРОЕКТ „НАЦИОНАЛЕН ЦЕНТЪР ПО ОБЩЕСТВЕНО ЗДРАВЕ И АНАЛИЗИ – МОДЕРНА, КОМПЕТЕНТНА И ЕФЕКТИВНА ДЪРЖАВНА АДМИНИСТРАЦИЯ”, </t>
    </r>
    <r>
      <rPr>
        <i/>
        <sz val="11"/>
        <color indexed="8"/>
        <rFont val="Calibri"/>
        <family val="2"/>
      </rPr>
      <t>ОСЪЩЕСТВЯВАН С ФИНАНСОВАТА ПОДКРЕПА НА ОПЕРАТИВНА ПРОГРАМА „АДМИНИСТРАТИВЕН КАПАЦИТЕТ“, СЪФИНАНСИРАНА ОТ ЕВРОПЕЙСКИЯ СЪЮЗ ЧРЕЗ ЕВРОПЕЙСКИЯ СОЦИАЛЕН ФОНД, СЪГЛАСНО ДОГОВОР № 14-22-43 / 13.10.2014 Г.”</t>
    </r>
  </si>
  <si>
    <t>Открита процедура по ЗОП с идентификационен номер 4</t>
  </si>
  <si>
    <t>Дата на създаване на страницата 02.04.2015 г.</t>
  </si>
  <si>
    <t>Предмет: „ТУРОПЕРАТОРСКИ УСЛУГИ ПО ОСИГУРЯВАНЕ НА САМОЛЕТНИ БИЛЕТИ НА ПЪТНИЦИ И БАГАЖ, ПРИ ПЪТУВАНИЯ ЗА И ОТ СТРАНАТА И ЧУЖБИНА, В ИЗПЪЛНЕНИЕ НА ПОЕТИ АНГАЖИМЕНТИ НА НЦОЗА, ПО МЕЖДУНАРОДНИ ПРОЕКТИ И МЕЖДУНАРОДНИ И НАЦИОНАЛНИ ПРОГРАМИ“</t>
  </si>
  <si>
    <t>Открита процедура по ЗОП с идентификационен номер 5</t>
  </si>
  <si>
    <t>Дата на създаване на страницата 03.04.2015 г.</t>
  </si>
  <si>
    <r>
      <t xml:space="preserve">Предмет: </t>
    </r>
    <r>
      <rPr>
        <b/>
        <sz val="11"/>
        <color indexed="8"/>
        <rFont val="Calibri"/>
        <family val="2"/>
      </rPr>
      <t>"Изграждане на информационна система за суицидните действияв  Р. България, като уеб-базиран портал с информационен поток от 28-те РЗИ, с гаранционна поддръжка и обучение на експерти за работа с портала“</t>
    </r>
    <r>
      <rPr>
        <sz val="11"/>
        <color theme="1"/>
        <rFont val="Calibri"/>
        <family val="2"/>
      </rPr>
      <t>,</t>
    </r>
    <r>
      <rPr>
        <i/>
        <sz val="11"/>
        <color indexed="8"/>
        <rFont val="Calibri"/>
        <family val="2"/>
      </rPr>
      <t xml:space="preserve"> в изпълнение на дейности по предифиниран проект: „Подобрени услуги за психично здраве” (Проекта), по Програма BG07 “Инициативи за обществено здраве” чрез финансовата подкрепа на Норвежкия финансов механизъм(НФМ) 2009-2014 и Финансовия механизъм на Европейското икономическо пространство  (ФМ НА ЕИП)2009/2014.</t>
    </r>
  </si>
  <si>
    <t>Открита процедура по ЗОП с идентификационен номер 6</t>
  </si>
  <si>
    <t>Дата на създаване на страницата 13.05.2015 г.</t>
  </si>
  <si>
    <r>
      <t>Предмет:</t>
    </r>
    <r>
      <rPr>
        <b/>
        <sz val="11"/>
        <color indexed="8"/>
        <rFont val="Calibri"/>
        <family val="2"/>
      </rPr>
      <t xml:space="preserve"> „Национално представително епидемиологично проучване на честите психични разстройства в България, чрез интервю лице в лице, с използване на компютърна версия на въпросник СИДИ (Съставно Интернационално Диагностично Интервю)“ </t>
    </r>
    <r>
      <rPr>
        <sz val="11"/>
        <color theme="1"/>
        <rFont val="Calibri"/>
        <family val="2"/>
      </rPr>
      <t>,</t>
    </r>
    <r>
      <rPr>
        <i/>
        <sz val="11"/>
        <color indexed="8"/>
        <rFont val="Calibri"/>
        <family val="2"/>
      </rPr>
      <t>  по предифиниран проект: „Подобрени услуги за психично здраве” (Проекта), по Програма BG07 “Инициативи за обществено здраве” чрез финансовата подкрепа на Норвежкия финансов механизъм(НФМ) 2009-2014 и Финансовия механизъм на Европейското икономическо пространство  (ФМ НА ЕИП) 2009/2014</t>
    </r>
  </si>
  <si>
    <t>Открита процедура по ЗОП с идентификационен номер 7</t>
  </si>
  <si>
    <t>Дата на създаване на страницата 19.06.2015 г.</t>
  </si>
  <si>
    <r>
      <t>Разработване и внедряване на модули към Програмна система: „Специализиран софтуер за болници“ за целите на автоматизирания обмен между МЗ, НЦОЗА, РЗИ, НЗОК, РЗОК, лечебните заведения от болничната помощ и други административни, здравни и статистически структури,</t>
    </r>
    <r>
      <rPr>
        <sz val="11"/>
        <color theme="1"/>
        <rFont val="Calibri"/>
        <family val="2"/>
      </rPr>
      <t xml:space="preserve"> в изпълнение Дейност № 3, по приоритетна ос III „Качествено административно обслужване и развитие на електронното управление“, подприоритет 3.2. „Стандартна информационна комуникационна среда и оперативна съвместимост“  бюджетна линия BG 051PO002/14/3.2-06, Рег. № на договора 14-32-18/11.11.2014г., по проект: “Осигуряване на стандартна и съвместима информационно-комуникационна среда в НЦОЗА“</t>
    </r>
  </si>
  <si>
    <t>Открита процедура по ЗОП с идентификационен номер 8</t>
  </si>
  <si>
    <t>Дата на създаване на страницата 10.07.2015 г.</t>
  </si>
  <si>
    <r>
      <t>Доставка на 6 броя компютърни конфигурации (монитор, компютър, лазерен монохромен принтер, мишка, клавиатура) с лицензирана операционна система и  лицензиран офис пакет, 2 броя сървъри, 2 броя лицензирани сървърни операционни системи с 2 броя лицензиран сървърен софтуер за база данни  (SQL) и 6 броя клиентски потребителски лицензи за работа с база данни, 12бр. тонери, 1 брой шкаф за сървър и 1брой UPS за сървър,</t>
    </r>
    <r>
      <rPr>
        <sz val="11"/>
        <color theme="1"/>
        <rFont val="Calibri"/>
        <family val="2"/>
      </rPr>
      <t xml:space="preserve"> в изпълнение на заложени дейности по предефинран проект „Подобряване на контрола и информационните системи за превенция на риска в здравеопазването“, Договор № РД-13-221за БФП № BG 07-PDPC 01/19.09.2014г. по програма BG07 “Инициативи за обществено здраве” чрез финансовата подкрепа на Норвежкия финансов механизъм 2009-2014 и Финансовия механизъм на Европейското икономическо пространство 2009/2014.</t>
    </r>
  </si>
  <si>
    <t>Открита процедура по ЗОП с идентификационен номер 9</t>
  </si>
  <si>
    <t>Дата на създаване на страницата 24.07.2015 г.</t>
  </si>
  <si>
    <r>
      <t xml:space="preserve">Предмет на поръчката: Доставка на 28 броя компютърни конфигурации </t>
    </r>
    <r>
      <rPr>
        <b/>
        <i/>
        <sz val="11"/>
        <color indexed="8"/>
        <rFont val="Calibri"/>
        <family val="2"/>
      </rPr>
      <t>(монитор, компютър, мишка, клавиатура</t>
    </r>
    <r>
      <rPr>
        <b/>
        <sz val="11"/>
        <color indexed="8"/>
        <rFont val="Calibri"/>
        <family val="2"/>
      </rPr>
      <t xml:space="preserve">, </t>
    </r>
    <r>
      <rPr>
        <b/>
        <i/>
        <sz val="11"/>
        <color indexed="8"/>
        <rFont val="Calibri"/>
        <family val="2"/>
      </rPr>
      <t>с лицензирана операционна система</t>
    </r>
    <r>
      <rPr>
        <b/>
        <sz val="11"/>
        <color indexed="8"/>
        <rFont val="Calibri"/>
        <family val="2"/>
      </rPr>
      <t>), 3 бр. преносими компютри, 1бр. сървър, 1бр. UPS за сървър, 28бр. лазерни монохромни принтера с 56 бр. тонери за принтерите,  1бр. мултимедиен проектор с прожекционен екран,</t>
    </r>
    <r>
      <rPr>
        <sz val="11"/>
        <color theme="1"/>
        <rFont val="Calibri"/>
        <family val="2"/>
      </rPr>
      <t xml:space="preserve"> в изпълнение на заложени дейности по предефинран проект „Подобрени услуги за психично здраве”/ Договор № РД-13-242 за БФП № BG07-PDPC03/25.11.2014г./ по Програма BG07 “Инициативи за обществено здраве” чрез финансовата подкрепа на Норвежкия финансов механизъм (НФМ) 2009-2014 и Финансовия механизъм на Европейското икономическо пространство  (ФМ ЕИП) 2009/2014.</t>
    </r>
  </si>
  <si>
    <t>Открита процедура по ЗОП с идентификационен номер 10</t>
  </si>
  <si>
    <t>Дата на създаване на страницата 28.07.2015 г.</t>
  </si>
  <si>
    <r>
      <t xml:space="preserve">Предмет на поръчката: </t>
    </r>
    <r>
      <rPr>
        <b/>
        <sz val="11"/>
        <color indexed="8"/>
        <rFont val="Calibri"/>
        <family val="2"/>
      </rPr>
      <t>Логистично осигуряване на обучения,организирани от Международния център за обучения и изследвания PETRI– София, в изпълнение на поети ангажименти на НЦОЗА</t>
    </r>
  </si>
  <si>
    <t>Открита процедура по ЗОП с идентификационен номер 11</t>
  </si>
  <si>
    <t>Дата на създаване на страницата 18.08.2015 г.</t>
  </si>
  <si>
    <r>
      <t xml:space="preserve">Предмет на поръчката: </t>
    </r>
    <r>
      <rPr>
        <b/>
        <sz val="11"/>
        <color indexed="8"/>
        <rFont val="Calibri"/>
        <family val="2"/>
      </rPr>
      <t>Дизайн, разработване и създаване на релационни бази данни и приложения за уеб-базирани  регистри в здравеопазването - национален диабетен регистър, национален регистър на пациентите с редки болести и регистър на източниците на ЕМП (Електро - Магнитни Полета),</t>
    </r>
    <r>
      <rPr>
        <sz val="11"/>
        <color theme="1"/>
        <rFont val="Calibri"/>
        <family val="2"/>
      </rPr>
      <t xml:space="preserve"> в изпълнение на заложени дейности по предефинран проект „Подобряване на контрола и информационните системи за превенция на риска в здравеопазването“, Договор № РД-13-221 за БФП № BG 07-PDPC 01/19.09.2014г. по програма BG07 “Инициативи за обществено здраве” чрез финансовата подкрепа на Норвежкия финансов механизъм 2009-2014 и Финансовия механизъм на Европейското икономическо пространство 2009/2014.</t>
    </r>
  </si>
  <si>
    <t>Открита процедура по ЗОП с идентификационен номер 12</t>
  </si>
  <si>
    <t>Дата на създаване на страницата 04.09.2015 г.</t>
  </si>
  <si>
    <t>Предмет на поръчката: Услуги по комплексно почистване – ежедневно и седмично на площи, предоставени за оперативно управление на НЦОЗА, находящи се в гр. София, бул. “Акад. Иван Гешов" № 15 и допълнителни дейности по почистване, относими към предмета на поръчката.</t>
  </si>
  <si>
    <t>Публична покана с идентификационен номер 1</t>
  </si>
  <si>
    <t>Дата на създаване на страницата 05.08.2015 г.</t>
  </si>
  <si>
    <t>Раийт клиник ООД</t>
  </si>
  <si>
    <t>ДР-35/03.09.2015</t>
  </si>
  <si>
    <t>1 ПП</t>
  </si>
  <si>
    <t>Асап ЕООД</t>
  </si>
  <si>
    <t>ДР-38/11.09.2015</t>
  </si>
  <si>
    <t>Атлас травелс ЕООД</t>
  </si>
  <si>
    <t>ДР-26/24.06.2015</t>
  </si>
  <si>
    <t>Ла фит ООД</t>
  </si>
  <si>
    <t>ДР-31/15.07.2015</t>
  </si>
  <si>
    <t>Тренинг СМ Алайънс ДЗЗД</t>
  </si>
  <si>
    <t>ДР-34/04.08.2015</t>
  </si>
  <si>
    <t>ПРЕКРАТЕНА С РЕШЕНИЕ РД 408/25.08.2015</t>
  </si>
  <si>
    <t xml:space="preserve">Прайм консултинг ООД </t>
  </si>
  <si>
    <t>ДР-33/29.07.2015</t>
  </si>
  <si>
    <t>В процедура по сключване на договор</t>
  </si>
  <si>
    <t>Маркет линкс ООД</t>
  </si>
  <si>
    <t>ДР-45/21.10.2015</t>
  </si>
  <si>
    <t>12.08.2015</t>
  </si>
  <si>
    <t>31.07.2015</t>
  </si>
  <si>
    <t>Предмет на поръчката: Осигуряване на невъоръжена физическа охрана за контрол на достъпа до сграден комплекс „Център по хигиена“, находящ се в гр. София, бул. “Акад. Иван Гешов” №15 и прилежащия терен за престой на МПС пред сградата</t>
  </si>
  <si>
    <t>Публична покана с идентификационен номер 2</t>
  </si>
  <si>
    <t>Дата на създаване на страницата 04.11.2015 г.</t>
  </si>
  <si>
    <t>2ПП</t>
  </si>
  <si>
    <t>Саламандър -АСО ООД</t>
  </si>
  <si>
    <t>ДР-51/19.11.2015г.</t>
  </si>
  <si>
    <t>Е турс ООД</t>
  </si>
  <si>
    <t>ДР-48/13.11.2015г.</t>
  </si>
  <si>
    <t>Гама/София ЕООД</t>
  </si>
  <si>
    <t>ДР-50/16.11.2015г.</t>
  </si>
  <si>
    <t>ДР-49/16.11.2015</t>
  </si>
  <si>
    <t>Райт клийник ООД</t>
  </si>
  <si>
    <t>П/Т  РЕПРОД.ЗДРАВЕ</t>
  </si>
  <si>
    <t>Справка към 15.06.2016г.</t>
  </si>
  <si>
    <t>20% ДДС</t>
  </si>
  <si>
    <t>ЧАСТИЧНО</t>
  </si>
  <si>
    <t>СМ КОНСУЛТА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</si>
</sst>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14" fontId="0" fillId="0" borderId="0" xfId="0" applyNumberFormat="1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2" fontId="37" fillId="0" borderId="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14" fontId="37" fillId="0" borderId="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36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right"/>
    </xf>
    <xf numFmtId="2" fontId="36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 horizontal="right" vertical="center" wrapText="1"/>
    </xf>
    <xf numFmtId="2" fontId="37" fillId="0" borderId="10" xfId="0" applyNumberFormat="1" applyFont="1" applyBorder="1" applyAlignment="1">
      <alignment horizontal="right"/>
    </xf>
    <xf numFmtId="2" fontId="37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1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2" fontId="37" fillId="0" borderId="0" xfId="0" applyNumberFormat="1" applyFont="1" applyBorder="1" applyAlignment="1">
      <alignment/>
    </xf>
    <xf numFmtId="2" fontId="37" fillId="0" borderId="0" xfId="0" applyNumberFormat="1" applyFont="1" applyBorder="1" applyAlignment="1">
      <alignment wrapText="1"/>
    </xf>
    <xf numFmtId="0" fontId="36" fillId="0" borderId="0" xfId="0" applyFont="1" applyBorder="1" applyAlignment="1">
      <alignment vertical="center" wrapText="1"/>
    </xf>
    <xf numFmtId="2" fontId="38" fillId="0" borderId="0" xfId="0" applyNumberFormat="1" applyFont="1" applyBorder="1" applyAlignment="1">
      <alignment vertical="center" wrapText="1"/>
    </xf>
    <xf numFmtId="14" fontId="36" fillId="0" borderId="0" xfId="0" applyNumberFormat="1" applyFont="1" applyBorder="1" applyAlignment="1">
      <alignment vertical="center" wrapText="1"/>
    </xf>
    <xf numFmtId="0" fontId="36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10" xfId="0" applyFont="1" applyBorder="1" applyAlignment="1">
      <alignment horizontal="right" vertical="center" wrapText="1"/>
    </xf>
    <xf numFmtId="16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 wrapText="1"/>
    </xf>
    <xf numFmtId="14" fontId="21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right"/>
    </xf>
    <xf numFmtId="4" fontId="37" fillId="0" borderId="0" xfId="0" applyNumberFormat="1" applyFont="1" applyBorder="1" applyAlignment="1">
      <alignment horizontal="right"/>
    </xf>
    <xf numFmtId="4" fontId="37" fillId="0" borderId="10" xfId="0" applyNumberFormat="1" applyFont="1" applyBorder="1" applyAlignment="1">
      <alignment/>
    </xf>
    <xf numFmtId="16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vertical="center" wrapText="1"/>
    </xf>
    <xf numFmtId="4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right" vertical="center" wrapText="1"/>
    </xf>
    <xf numFmtId="2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 horizontal="right" vertical="center"/>
    </xf>
    <xf numFmtId="2" fontId="37" fillId="0" borderId="0" xfId="0" applyNumberFormat="1" applyFont="1" applyAlignment="1">
      <alignment/>
    </xf>
    <xf numFmtId="1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4" fontId="21" fillId="0" borderId="10" xfId="0" applyNumberFormat="1" applyFont="1" applyBorder="1" applyAlignment="1">
      <alignment horizontal="right" vertical="center"/>
    </xf>
    <xf numFmtId="14" fontId="21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140625" style="0" customWidth="1"/>
    <col min="2" max="2" width="13.7109375" style="0" customWidth="1"/>
    <col min="3" max="3" width="17.00390625" style="16" customWidth="1"/>
    <col min="4" max="4" width="21.8515625" style="0" customWidth="1"/>
    <col min="5" max="5" width="18.00390625" style="16" customWidth="1"/>
    <col min="6" max="6" width="10.140625" style="0" bestFit="1" customWidth="1"/>
    <col min="8" max="8" width="11.28125" style="0" customWidth="1"/>
  </cols>
  <sheetData>
    <row r="1" spans="1:8" ht="20.25" customHeight="1">
      <c r="A1" s="3" t="s">
        <v>80</v>
      </c>
      <c r="B1" s="3"/>
      <c r="C1" s="3"/>
      <c r="H1" s="16"/>
    </row>
    <row r="2" spans="1:10" ht="69" customHeight="1">
      <c r="A2" s="72" t="s">
        <v>9</v>
      </c>
      <c r="B2" s="72"/>
      <c r="C2" s="72"/>
      <c r="D2" s="72"/>
      <c r="E2" s="72"/>
      <c r="F2" s="72"/>
      <c r="G2" s="72"/>
      <c r="H2" s="72"/>
      <c r="J2" t="s">
        <v>10</v>
      </c>
    </row>
    <row r="3" spans="1:8" ht="30">
      <c r="A3" s="7" t="s">
        <v>0</v>
      </c>
      <c r="B3" s="7" t="s">
        <v>1</v>
      </c>
      <c r="C3" s="7" t="s">
        <v>2</v>
      </c>
      <c r="D3" s="7" t="s">
        <v>3</v>
      </c>
      <c r="E3" s="19" t="s">
        <v>7</v>
      </c>
      <c r="F3" s="7" t="s">
        <v>4</v>
      </c>
      <c r="G3" s="7" t="s">
        <v>5</v>
      </c>
      <c r="H3" s="17" t="s">
        <v>8</v>
      </c>
    </row>
    <row r="4" spans="1:10" ht="30">
      <c r="A4" s="4">
        <v>1</v>
      </c>
      <c r="B4" s="4">
        <v>1</v>
      </c>
      <c r="C4" s="36" t="s">
        <v>60</v>
      </c>
      <c r="D4" s="36" t="s">
        <v>61</v>
      </c>
      <c r="E4" s="43">
        <v>12363.84</v>
      </c>
      <c r="F4" s="47" t="s">
        <v>65</v>
      </c>
      <c r="G4" s="44"/>
      <c r="H4" s="45">
        <f>E4/1.2</f>
        <v>10303.2</v>
      </c>
      <c r="J4" t="s">
        <v>11</v>
      </c>
    </row>
    <row r="5" spans="1:8" ht="30">
      <c r="A5" s="4">
        <v>2</v>
      </c>
      <c r="B5" s="4">
        <v>1</v>
      </c>
      <c r="C5" s="36" t="s">
        <v>60</v>
      </c>
      <c r="D5" s="36" t="s">
        <v>61</v>
      </c>
      <c r="E5" s="43">
        <v>49455.36</v>
      </c>
      <c r="F5" s="10">
        <v>42277</v>
      </c>
      <c r="G5" s="44"/>
      <c r="H5" s="45">
        <f>E5/1.2</f>
        <v>41212.8</v>
      </c>
    </row>
    <row r="6" spans="1:8" ht="15">
      <c r="A6" s="52"/>
      <c r="B6" s="25"/>
      <c r="C6" s="40"/>
      <c r="D6" s="40"/>
      <c r="E6" s="53">
        <f>SUM(E4:E5)</f>
        <v>61819.2</v>
      </c>
      <c r="F6" s="53"/>
      <c r="G6" s="53"/>
      <c r="H6" s="53">
        <f>SUM(H4:H5)</f>
        <v>51516</v>
      </c>
    </row>
    <row r="7" spans="1:12" ht="15">
      <c r="A7" s="2"/>
      <c r="B7" s="2"/>
      <c r="C7" s="21"/>
      <c r="D7" s="2"/>
      <c r="E7" s="21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1"/>
      <c r="D8" s="2"/>
      <c r="E8" s="21"/>
      <c r="F8" s="2"/>
      <c r="G8" s="2"/>
      <c r="H8" s="2"/>
      <c r="I8" s="2"/>
      <c r="J8" s="2"/>
      <c r="K8" s="2"/>
      <c r="L8" s="2"/>
    </row>
  </sheetData>
  <sheetProtection/>
  <mergeCells count="1">
    <mergeCell ref="A2:H2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5.8515625" style="0" customWidth="1"/>
    <col min="5" max="5" width="19.00390625" style="0" customWidth="1"/>
    <col min="7" max="7" width="10.140625" style="0" bestFit="1" customWidth="1"/>
  </cols>
  <sheetData>
    <row r="1" ht="15">
      <c r="A1" s="3" t="s">
        <v>80</v>
      </c>
    </row>
    <row r="3" spans="2:11" ht="115.5" customHeight="1">
      <c r="B3" s="75" t="s">
        <v>36</v>
      </c>
      <c r="C3" s="75"/>
      <c r="D3" s="75"/>
      <c r="E3" s="75"/>
      <c r="F3" s="75"/>
      <c r="G3" s="75"/>
      <c r="H3" s="75"/>
      <c r="I3" s="75"/>
      <c r="J3" s="75"/>
      <c r="K3" s="75"/>
    </row>
    <row r="4" ht="15">
      <c r="O4" t="s">
        <v>10</v>
      </c>
    </row>
    <row r="5" spans="2:9" ht="30">
      <c r="B5" s="7" t="s">
        <v>0</v>
      </c>
      <c r="C5" s="7" t="s">
        <v>1</v>
      </c>
      <c r="D5" s="7" t="s">
        <v>2</v>
      </c>
      <c r="E5" s="7" t="s">
        <v>3</v>
      </c>
      <c r="F5" s="19" t="s">
        <v>7</v>
      </c>
      <c r="G5" s="7" t="s">
        <v>4</v>
      </c>
      <c r="H5" s="7" t="s">
        <v>5</v>
      </c>
      <c r="I5" s="17" t="s">
        <v>8</v>
      </c>
    </row>
    <row r="6" spans="2:15" ht="30">
      <c r="B6" s="4">
        <v>1</v>
      </c>
      <c r="C6" s="4">
        <v>10</v>
      </c>
      <c r="D6" s="56" t="s">
        <v>75</v>
      </c>
      <c r="E6" s="56" t="s">
        <v>76</v>
      </c>
      <c r="F6" s="22">
        <v>45379.2</v>
      </c>
      <c r="G6" s="10">
        <v>42460</v>
      </c>
      <c r="H6" s="11"/>
      <c r="I6" s="13">
        <f>F6/1.2</f>
        <v>37816</v>
      </c>
      <c r="O6" t="s">
        <v>37</v>
      </c>
    </row>
    <row r="7" spans="2:9" ht="15">
      <c r="B7" s="4"/>
      <c r="C7" s="4"/>
      <c r="D7" s="4"/>
      <c r="E7" s="4"/>
      <c r="F7" s="22"/>
      <c r="G7" s="10"/>
      <c r="H7" s="11"/>
      <c r="I7" s="13"/>
    </row>
    <row r="8" spans="2:15" ht="15">
      <c r="B8" s="9"/>
      <c r="C8" s="9"/>
      <c r="D8" s="9"/>
      <c r="E8" s="9"/>
      <c r="F8" s="23"/>
      <c r="G8" s="18"/>
      <c r="H8" s="18"/>
      <c r="I8" s="23"/>
      <c r="O8" t="s">
        <v>38</v>
      </c>
    </row>
  </sheetData>
  <sheetProtection/>
  <mergeCells count="1">
    <mergeCell ref="B3:K3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17"/>
  <sheetViews>
    <sheetView zoomScalePageLayoutView="0" workbookViewId="0" topLeftCell="A1">
      <selection activeCell="H10" sqref="H10"/>
    </sheetView>
  </sheetViews>
  <sheetFormatPr defaultColWidth="9.140625" defaultRowHeight="15"/>
  <cols>
    <col min="4" max="4" width="20.140625" style="0" customWidth="1"/>
    <col min="5" max="5" width="17.57421875" style="0" customWidth="1"/>
    <col min="7" max="7" width="10.140625" style="0" bestFit="1" customWidth="1"/>
    <col min="8" max="8" width="18.57421875" style="0" customWidth="1"/>
  </cols>
  <sheetData>
    <row r="1" ht="15">
      <c r="C1" s="3" t="s">
        <v>80</v>
      </c>
    </row>
    <row r="4" spans="3:12" ht="39.75" customHeight="1">
      <c r="C4" s="73" t="s">
        <v>39</v>
      </c>
      <c r="D4" s="73"/>
      <c r="E4" s="73"/>
      <c r="F4" s="73"/>
      <c r="G4" s="73"/>
      <c r="H4" s="73"/>
      <c r="I4" s="73"/>
      <c r="J4" s="73"/>
      <c r="K4" s="73"/>
      <c r="L4" s="73"/>
    </row>
    <row r="7" spans="2:13" ht="30">
      <c r="B7" s="7" t="s">
        <v>0</v>
      </c>
      <c r="C7" s="7" t="s">
        <v>1</v>
      </c>
      <c r="D7" s="7" t="s">
        <v>2</v>
      </c>
      <c r="E7" s="7" t="s">
        <v>3</v>
      </c>
      <c r="F7" s="19" t="s">
        <v>7</v>
      </c>
      <c r="G7" s="7" t="s">
        <v>4</v>
      </c>
      <c r="H7" s="7" t="s">
        <v>5</v>
      </c>
      <c r="I7" s="17" t="s">
        <v>8</v>
      </c>
      <c r="M7" t="s">
        <v>10</v>
      </c>
    </row>
    <row r="8" spans="2:9" ht="30">
      <c r="B8" s="4">
        <v>1</v>
      </c>
      <c r="C8" s="4">
        <v>11</v>
      </c>
      <c r="D8" s="58" t="s">
        <v>73</v>
      </c>
      <c r="E8" s="56" t="s">
        <v>74</v>
      </c>
      <c r="F8" s="22">
        <v>12960</v>
      </c>
      <c r="G8" s="10">
        <v>42342</v>
      </c>
      <c r="H8" s="11"/>
      <c r="I8" s="13"/>
    </row>
    <row r="9" spans="2:9" ht="30">
      <c r="B9" s="60">
        <v>1</v>
      </c>
      <c r="C9" s="60">
        <v>11</v>
      </c>
      <c r="D9" s="58" t="s">
        <v>73</v>
      </c>
      <c r="E9" s="60" t="s">
        <v>74</v>
      </c>
      <c r="F9" s="22">
        <v>20117.04</v>
      </c>
      <c r="G9" s="10">
        <v>42342</v>
      </c>
      <c r="H9" s="60"/>
      <c r="I9" s="13"/>
    </row>
    <row r="10" spans="2:9" ht="30">
      <c r="B10" s="60">
        <v>1</v>
      </c>
      <c r="C10" s="60">
        <v>11</v>
      </c>
      <c r="D10" s="58" t="s">
        <v>73</v>
      </c>
      <c r="E10" s="60" t="s">
        <v>74</v>
      </c>
      <c r="F10" s="22">
        <v>7200</v>
      </c>
      <c r="G10" s="10">
        <v>42366</v>
      </c>
      <c r="H10" s="60" t="s">
        <v>79</v>
      </c>
      <c r="I10" s="13"/>
    </row>
    <row r="11" spans="2:9" ht="30">
      <c r="B11" s="60">
        <v>1</v>
      </c>
      <c r="C11" s="60">
        <v>11</v>
      </c>
      <c r="D11" s="58" t="s">
        <v>73</v>
      </c>
      <c r="E11" s="60" t="s">
        <v>74</v>
      </c>
      <c r="F11" s="22">
        <v>10102.12</v>
      </c>
      <c r="G11" s="10">
        <v>42366</v>
      </c>
      <c r="H11" s="60" t="s">
        <v>79</v>
      </c>
      <c r="I11" s="13"/>
    </row>
    <row r="12" spans="2:9" ht="30">
      <c r="B12" s="60">
        <v>1</v>
      </c>
      <c r="C12" s="60">
        <v>11</v>
      </c>
      <c r="D12" s="58" t="s">
        <v>73</v>
      </c>
      <c r="E12" s="60" t="s">
        <v>74</v>
      </c>
      <c r="F12" s="22">
        <v>5760</v>
      </c>
      <c r="G12" s="10">
        <v>42366</v>
      </c>
      <c r="H12" s="60" t="s">
        <v>79</v>
      </c>
      <c r="I12" s="13"/>
    </row>
    <row r="13" spans="2:9" ht="30">
      <c r="B13" s="60">
        <v>1</v>
      </c>
      <c r="C13" s="60">
        <v>11</v>
      </c>
      <c r="D13" s="58" t="s">
        <v>73</v>
      </c>
      <c r="E13" s="60" t="s">
        <v>74</v>
      </c>
      <c r="F13" s="22">
        <v>6213</v>
      </c>
      <c r="G13" s="10">
        <v>42366</v>
      </c>
      <c r="H13" s="60" t="s">
        <v>79</v>
      </c>
      <c r="I13" s="13"/>
    </row>
    <row r="14" spans="2:9" ht="30">
      <c r="B14" s="60">
        <v>1</v>
      </c>
      <c r="C14" s="60">
        <v>11</v>
      </c>
      <c r="D14" s="58" t="s">
        <v>73</v>
      </c>
      <c r="E14" s="60" t="s">
        <v>74</v>
      </c>
      <c r="F14" s="22">
        <v>4320</v>
      </c>
      <c r="G14" s="10">
        <v>42367</v>
      </c>
      <c r="H14" s="60"/>
      <c r="I14" s="13"/>
    </row>
    <row r="15" spans="2:13" ht="30">
      <c r="B15" s="60">
        <v>1</v>
      </c>
      <c r="C15" s="60">
        <v>11</v>
      </c>
      <c r="D15" s="58" t="s">
        <v>73</v>
      </c>
      <c r="E15" s="60" t="s">
        <v>74</v>
      </c>
      <c r="F15" s="22">
        <v>4846.14</v>
      </c>
      <c r="G15" s="10">
        <v>42367</v>
      </c>
      <c r="H15" s="60"/>
      <c r="I15" s="13"/>
      <c r="M15" t="s">
        <v>40</v>
      </c>
    </row>
    <row r="16" spans="2:9" ht="15">
      <c r="B16" s="9"/>
      <c r="C16" s="9"/>
      <c r="D16" s="9"/>
      <c r="E16" s="9"/>
      <c r="F16" s="23">
        <f>F8+F9+F10+F11+F12+F13+F14+F15</f>
        <v>71518.3</v>
      </c>
      <c r="G16" s="18"/>
      <c r="H16" s="18"/>
      <c r="I16" s="23"/>
    </row>
    <row r="17" ht="15">
      <c r="M17" t="s">
        <v>41</v>
      </c>
    </row>
  </sheetData>
  <sheetProtection/>
  <mergeCells count="1">
    <mergeCell ref="C4:L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16"/>
  <sheetViews>
    <sheetView zoomScalePageLayoutView="0" workbookViewId="0" topLeftCell="A1">
      <selection activeCell="J13" sqref="J13"/>
    </sheetView>
  </sheetViews>
  <sheetFormatPr defaultColWidth="9.140625" defaultRowHeight="15"/>
  <cols>
    <col min="4" max="4" width="14.00390625" style="0" customWidth="1"/>
    <col min="7" max="7" width="10.140625" style="0" bestFit="1" customWidth="1"/>
    <col min="8" max="8" width="12.140625" style="0" customWidth="1"/>
  </cols>
  <sheetData>
    <row r="1" ht="15">
      <c r="B1" s="3" t="s">
        <v>80</v>
      </c>
    </row>
    <row r="4" spans="3:13" ht="118.5" customHeight="1">
      <c r="C4" s="73" t="s">
        <v>42</v>
      </c>
      <c r="D4" s="73"/>
      <c r="E4" s="73"/>
      <c r="F4" s="73"/>
      <c r="G4" s="73"/>
      <c r="H4" s="73"/>
      <c r="I4" s="73"/>
      <c r="J4" s="73"/>
      <c r="K4" s="73"/>
      <c r="L4" s="73"/>
      <c r="M4" s="73"/>
    </row>
    <row r="6" spans="2:13" ht="30">
      <c r="B6" s="7" t="s">
        <v>0</v>
      </c>
      <c r="C6" s="7" t="s">
        <v>1</v>
      </c>
      <c r="D6" s="7" t="s">
        <v>2</v>
      </c>
      <c r="E6" s="7" t="s">
        <v>3</v>
      </c>
      <c r="F6" s="19" t="s">
        <v>7</v>
      </c>
      <c r="G6" s="7" t="s">
        <v>4</v>
      </c>
      <c r="H6" s="7" t="s">
        <v>5</v>
      </c>
      <c r="I6" s="17" t="s">
        <v>8</v>
      </c>
      <c r="M6" t="s">
        <v>10</v>
      </c>
    </row>
    <row r="7" spans="2:9" ht="30">
      <c r="B7" s="4">
        <v>1</v>
      </c>
      <c r="C7" s="4">
        <v>12</v>
      </c>
      <c r="D7" s="4" t="s">
        <v>83</v>
      </c>
      <c r="E7" s="4"/>
      <c r="F7" s="22">
        <v>12622.33</v>
      </c>
      <c r="G7" s="10">
        <v>42460</v>
      </c>
      <c r="H7" s="11" t="s">
        <v>82</v>
      </c>
      <c r="I7" s="13">
        <f>F7/1.2</f>
        <v>10518.608333333334</v>
      </c>
    </row>
    <row r="8" spans="2:13" ht="30">
      <c r="B8" s="60">
        <v>1</v>
      </c>
      <c r="C8" s="60">
        <v>12</v>
      </c>
      <c r="D8" s="60" t="s">
        <v>83</v>
      </c>
      <c r="E8" s="4"/>
      <c r="F8" s="22">
        <v>19328.87</v>
      </c>
      <c r="G8" s="10">
        <v>42520</v>
      </c>
      <c r="H8" s="60" t="s">
        <v>82</v>
      </c>
      <c r="I8" s="13">
        <f>F8/1.2</f>
        <v>16107.391666666666</v>
      </c>
      <c r="M8" t="s">
        <v>43</v>
      </c>
    </row>
    <row r="9" spans="2:9" ht="30">
      <c r="B9" s="60">
        <v>1</v>
      </c>
      <c r="C9" s="60">
        <v>12</v>
      </c>
      <c r="D9" s="60" t="s">
        <v>83</v>
      </c>
      <c r="E9" s="60"/>
      <c r="F9" s="22">
        <v>31951.2</v>
      </c>
      <c r="G9" s="10">
        <v>42520</v>
      </c>
      <c r="H9" s="60"/>
      <c r="I9" s="13">
        <f>F9/1.2</f>
        <v>26626</v>
      </c>
    </row>
    <row r="10" spans="2:9" ht="30">
      <c r="B10" s="60">
        <v>1</v>
      </c>
      <c r="C10" s="60">
        <v>12</v>
      </c>
      <c r="D10" s="60" t="s">
        <v>83</v>
      </c>
      <c r="E10" s="60"/>
      <c r="F10" s="22">
        <v>31951.2</v>
      </c>
      <c r="G10" s="10">
        <v>42520</v>
      </c>
      <c r="H10" s="60"/>
      <c r="I10" s="13">
        <f>F10/1.2</f>
        <v>26626</v>
      </c>
    </row>
    <row r="11" spans="2:9" ht="15">
      <c r="B11" s="9"/>
      <c r="C11" s="9"/>
      <c r="D11" s="9"/>
      <c r="E11" s="9"/>
      <c r="F11" s="23">
        <f>F7+F8+F9+F10</f>
        <v>95853.59999999999</v>
      </c>
      <c r="G11" s="18"/>
      <c r="H11" s="18"/>
      <c r="I11" s="23">
        <f>I7+I8+I9+I10</f>
        <v>79878</v>
      </c>
    </row>
    <row r="12" ht="15">
      <c r="M12" t="s">
        <v>44</v>
      </c>
    </row>
    <row r="16" ht="15">
      <c r="E16" t="s">
        <v>62</v>
      </c>
    </row>
  </sheetData>
  <sheetProtection/>
  <mergeCells count="1">
    <mergeCell ref="C4:M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14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4" max="4" width="21.57421875" style="0" customWidth="1"/>
    <col min="5" max="5" width="20.28125" style="0" customWidth="1"/>
    <col min="6" max="6" width="11.28125" style="0" customWidth="1"/>
    <col min="7" max="7" width="10.140625" style="0" bestFit="1" customWidth="1"/>
    <col min="8" max="8" width="12.28125" style="0" customWidth="1"/>
  </cols>
  <sheetData>
    <row r="1" ht="15">
      <c r="B1" s="3" t="s">
        <v>80</v>
      </c>
    </row>
    <row r="3" spans="3:12" ht="54.75" customHeight="1">
      <c r="C3" s="75" t="s">
        <v>45</v>
      </c>
      <c r="D3" s="75"/>
      <c r="E3" s="75"/>
      <c r="F3" s="75"/>
      <c r="G3" s="75"/>
      <c r="H3" s="75"/>
      <c r="I3" s="75"/>
      <c r="J3" s="75"/>
      <c r="K3" s="75"/>
      <c r="L3" s="75"/>
    </row>
    <row r="5" spans="2:11" ht="30">
      <c r="B5" s="7" t="s">
        <v>0</v>
      </c>
      <c r="C5" s="7" t="s">
        <v>1</v>
      </c>
      <c r="D5" s="7" t="s">
        <v>2</v>
      </c>
      <c r="E5" s="7" t="s">
        <v>3</v>
      </c>
      <c r="F5" s="19" t="s">
        <v>7</v>
      </c>
      <c r="G5" s="7" t="s">
        <v>4</v>
      </c>
      <c r="H5" s="7" t="s">
        <v>5</v>
      </c>
      <c r="I5" s="17" t="s">
        <v>8</v>
      </c>
      <c r="K5" t="s">
        <v>46</v>
      </c>
    </row>
    <row r="6" spans="2:9" ht="15">
      <c r="B6" s="4">
        <v>1</v>
      </c>
      <c r="C6" s="37" t="s">
        <v>50</v>
      </c>
      <c r="D6" s="60" t="s">
        <v>78</v>
      </c>
      <c r="E6" s="36" t="s">
        <v>49</v>
      </c>
      <c r="F6" s="22">
        <v>3465.6</v>
      </c>
      <c r="G6" s="10">
        <v>42318</v>
      </c>
      <c r="H6" s="11"/>
      <c r="I6" s="13">
        <f aca="true" t="shared" si="0" ref="I6:I13">F6/1.2</f>
        <v>2888</v>
      </c>
    </row>
    <row r="7" spans="2:11" ht="15">
      <c r="B7" s="4">
        <v>2</v>
      </c>
      <c r="C7" s="37" t="s">
        <v>50</v>
      </c>
      <c r="D7" s="36" t="s">
        <v>48</v>
      </c>
      <c r="E7" s="36" t="s">
        <v>49</v>
      </c>
      <c r="F7" s="22">
        <v>3465.6</v>
      </c>
      <c r="G7" s="10">
        <v>42321</v>
      </c>
      <c r="H7" s="11"/>
      <c r="I7" s="13">
        <f t="shared" si="0"/>
        <v>2888</v>
      </c>
      <c r="K7" t="s">
        <v>47</v>
      </c>
    </row>
    <row r="8" spans="2:9" ht="15">
      <c r="B8" s="4">
        <v>3</v>
      </c>
      <c r="C8" s="37" t="s">
        <v>50</v>
      </c>
      <c r="D8" s="36" t="s">
        <v>48</v>
      </c>
      <c r="E8" s="36" t="s">
        <v>49</v>
      </c>
      <c r="F8" s="22">
        <v>3465.6</v>
      </c>
      <c r="G8" s="48">
        <v>42366</v>
      </c>
      <c r="H8" s="18"/>
      <c r="I8" s="13">
        <f t="shared" si="0"/>
        <v>2888</v>
      </c>
    </row>
    <row r="9" spans="2:11" ht="15">
      <c r="B9" s="4">
        <v>4</v>
      </c>
      <c r="C9" s="37" t="s">
        <v>50</v>
      </c>
      <c r="D9" s="36" t="s">
        <v>48</v>
      </c>
      <c r="E9" s="36" t="s">
        <v>49</v>
      </c>
      <c r="F9" s="22">
        <v>3465.6</v>
      </c>
      <c r="G9" s="59">
        <v>42366</v>
      </c>
      <c r="H9" s="38"/>
      <c r="I9" s="13">
        <f t="shared" si="0"/>
        <v>2888</v>
      </c>
      <c r="K9" s="35"/>
    </row>
    <row r="10" spans="2:11" ht="15">
      <c r="B10" s="60">
        <v>5</v>
      </c>
      <c r="C10" s="55" t="s">
        <v>50</v>
      </c>
      <c r="D10" s="60" t="s">
        <v>48</v>
      </c>
      <c r="E10" s="60" t="s">
        <v>49</v>
      </c>
      <c r="F10" s="22">
        <v>3465.6</v>
      </c>
      <c r="G10" s="59">
        <v>42419</v>
      </c>
      <c r="H10" s="38"/>
      <c r="I10" s="13">
        <f t="shared" si="0"/>
        <v>2888</v>
      </c>
      <c r="K10" s="35"/>
    </row>
    <row r="11" spans="2:11" ht="15">
      <c r="B11" s="60">
        <v>5</v>
      </c>
      <c r="C11" s="55" t="s">
        <v>50</v>
      </c>
      <c r="D11" s="60" t="s">
        <v>48</v>
      </c>
      <c r="E11" s="60" t="s">
        <v>49</v>
      </c>
      <c r="F11" s="22">
        <v>3465.6</v>
      </c>
      <c r="G11" s="59">
        <v>42440</v>
      </c>
      <c r="H11" s="38"/>
      <c r="I11" s="13">
        <f t="shared" si="0"/>
        <v>2888</v>
      </c>
      <c r="K11" s="35"/>
    </row>
    <row r="12" spans="2:11" ht="15">
      <c r="B12" s="60">
        <v>5</v>
      </c>
      <c r="C12" s="55" t="s">
        <v>50</v>
      </c>
      <c r="D12" s="60" t="s">
        <v>48</v>
      </c>
      <c r="E12" s="60" t="s">
        <v>49</v>
      </c>
      <c r="F12" s="22">
        <v>3465.6</v>
      </c>
      <c r="G12" s="59">
        <v>42478</v>
      </c>
      <c r="H12" s="38"/>
      <c r="I12" s="13">
        <f t="shared" si="0"/>
        <v>2888</v>
      </c>
      <c r="K12" s="35"/>
    </row>
    <row r="13" spans="2:11" ht="15">
      <c r="B13" s="60">
        <v>5</v>
      </c>
      <c r="C13" s="55" t="s">
        <v>50</v>
      </c>
      <c r="D13" s="60" t="s">
        <v>48</v>
      </c>
      <c r="E13" s="60" t="s">
        <v>49</v>
      </c>
      <c r="F13" s="22">
        <v>3465.6</v>
      </c>
      <c r="G13" s="59">
        <v>42502</v>
      </c>
      <c r="H13" s="38"/>
      <c r="I13" s="13">
        <f t="shared" si="0"/>
        <v>2888</v>
      </c>
      <c r="K13" s="35"/>
    </row>
    <row r="14" spans="2:9" ht="15">
      <c r="B14" s="38"/>
      <c r="C14" s="38"/>
      <c r="D14" s="38"/>
      <c r="E14" s="38"/>
      <c r="F14" s="66">
        <f>F6+F7+F8+F9+F10+F11+F12+F13</f>
        <v>27724.799999999996</v>
      </c>
      <c r="G14" s="38"/>
      <c r="H14" s="38"/>
      <c r="I14" s="66">
        <f>I6+I7+I8+I9+I10</f>
        <v>14440</v>
      </c>
    </row>
  </sheetData>
  <sheetProtection/>
  <mergeCells count="1">
    <mergeCell ref="C3:L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14"/>
  <sheetViews>
    <sheetView zoomScalePageLayoutView="0" workbookViewId="0" topLeftCell="A1">
      <selection activeCell="F7" sqref="F7"/>
    </sheetView>
  </sheetViews>
  <sheetFormatPr defaultColWidth="9.140625" defaultRowHeight="15"/>
  <cols>
    <col min="3" max="3" width="14.7109375" style="0" customWidth="1"/>
    <col min="4" max="4" width="18.8515625" style="0" customWidth="1"/>
    <col min="5" max="5" width="24.421875" style="0" customWidth="1"/>
    <col min="6" max="6" width="13.8515625" style="0" customWidth="1"/>
    <col min="7" max="7" width="12.8515625" style="0" customWidth="1"/>
    <col min="8" max="8" width="12.421875" style="0" customWidth="1"/>
    <col min="9" max="9" width="11.7109375" style="0" customWidth="1"/>
  </cols>
  <sheetData>
    <row r="2" ht="15">
      <c r="B2" s="3" t="s">
        <v>80</v>
      </c>
    </row>
    <row r="3" spans="3:12" ht="15"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3:12" ht="45" customHeight="1">
      <c r="C4" s="75" t="s">
        <v>67</v>
      </c>
      <c r="D4" s="75"/>
      <c r="E4" s="75"/>
      <c r="F4" s="75"/>
      <c r="G4" s="75"/>
      <c r="H4" s="75"/>
      <c r="I4" s="75"/>
      <c r="J4" s="75"/>
      <c r="K4" s="75"/>
      <c r="L4" s="75"/>
    </row>
    <row r="6" spans="2:11" ht="30">
      <c r="B6" s="7" t="s">
        <v>0</v>
      </c>
      <c r="C6" s="7" t="s">
        <v>1</v>
      </c>
      <c r="D6" s="7" t="s">
        <v>2</v>
      </c>
      <c r="E6" s="7" t="s">
        <v>3</v>
      </c>
      <c r="F6" s="19" t="s">
        <v>7</v>
      </c>
      <c r="G6" s="7" t="s">
        <v>4</v>
      </c>
      <c r="H6" s="7" t="s">
        <v>5</v>
      </c>
      <c r="I6" s="17" t="s">
        <v>8</v>
      </c>
      <c r="K6" t="s">
        <v>68</v>
      </c>
    </row>
    <row r="7" spans="2:9" ht="30">
      <c r="B7" s="4">
        <v>1</v>
      </c>
      <c r="C7" s="55" t="s">
        <v>70</v>
      </c>
      <c r="D7" s="56" t="s">
        <v>71</v>
      </c>
      <c r="E7" s="56" t="s">
        <v>72</v>
      </c>
      <c r="F7" s="22">
        <v>1262.8</v>
      </c>
      <c r="G7" s="10">
        <v>42366</v>
      </c>
      <c r="H7" s="11"/>
      <c r="I7" s="13">
        <f aca="true" t="shared" si="0" ref="I7:I12">F7/1.2</f>
        <v>1052.3333333333333</v>
      </c>
    </row>
    <row r="8" spans="2:11" ht="30">
      <c r="B8" s="4">
        <v>2</v>
      </c>
      <c r="C8" s="55" t="s">
        <v>70</v>
      </c>
      <c r="D8" s="60" t="s">
        <v>71</v>
      </c>
      <c r="E8" s="60" t="s">
        <v>72</v>
      </c>
      <c r="F8" s="22">
        <v>3444</v>
      </c>
      <c r="G8" s="10">
        <v>42366</v>
      </c>
      <c r="H8" s="11"/>
      <c r="I8" s="13">
        <f t="shared" si="0"/>
        <v>2870</v>
      </c>
      <c r="K8" t="s">
        <v>69</v>
      </c>
    </row>
    <row r="9" spans="2:9" ht="30">
      <c r="B9" s="60">
        <v>3</v>
      </c>
      <c r="C9" s="55" t="s">
        <v>70</v>
      </c>
      <c r="D9" s="60" t="s">
        <v>71</v>
      </c>
      <c r="E9" s="60" t="s">
        <v>72</v>
      </c>
      <c r="F9" s="22">
        <v>3444</v>
      </c>
      <c r="G9" s="10">
        <v>42419</v>
      </c>
      <c r="H9" s="60"/>
      <c r="I9" s="71">
        <f t="shared" si="0"/>
        <v>2870</v>
      </c>
    </row>
    <row r="10" spans="2:9" ht="30">
      <c r="B10" s="60">
        <v>4</v>
      </c>
      <c r="C10" s="55" t="s">
        <v>70</v>
      </c>
      <c r="D10" s="60" t="s">
        <v>71</v>
      </c>
      <c r="E10" s="60" t="s">
        <v>72</v>
      </c>
      <c r="F10" s="22">
        <v>3444</v>
      </c>
      <c r="G10" s="10">
        <v>42440</v>
      </c>
      <c r="H10" s="60"/>
      <c r="I10" s="71">
        <f t="shared" si="0"/>
        <v>2870</v>
      </c>
    </row>
    <row r="11" spans="2:9" ht="30">
      <c r="B11" s="60">
        <v>5</v>
      </c>
      <c r="C11" s="55" t="s">
        <v>70</v>
      </c>
      <c r="D11" s="60" t="s">
        <v>71</v>
      </c>
      <c r="E11" s="60" t="s">
        <v>72</v>
      </c>
      <c r="F11" s="22">
        <v>3444</v>
      </c>
      <c r="G11" s="10">
        <v>42478</v>
      </c>
      <c r="H11" s="60"/>
      <c r="I11" s="71">
        <f t="shared" si="0"/>
        <v>2870</v>
      </c>
    </row>
    <row r="12" spans="2:9" ht="30">
      <c r="B12" s="60">
        <v>6</v>
      </c>
      <c r="C12" s="55" t="s">
        <v>70</v>
      </c>
      <c r="D12" s="60" t="s">
        <v>71</v>
      </c>
      <c r="E12" s="60" t="s">
        <v>72</v>
      </c>
      <c r="F12" s="22">
        <v>3444</v>
      </c>
      <c r="G12" s="10">
        <v>42502</v>
      </c>
      <c r="H12" s="60"/>
      <c r="I12" s="71">
        <f t="shared" si="0"/>
        <v>2870</v>
      </c>
    </row>
    <row r="13" spans="2:9" ht="15">
      <c r="B13" s="60"/>
      <c r="C13" s="55"/>
      <c r="D13" s="60"/>
      <c r="E13" s="60"/>
      <c r="F13" s="22"/>
      <c r="G13" s="10"/>
      <c r="H13" s="60"/>
      <c r="I13" s="23"/>
    </row>
    <row r="14" spans="2:11" ht="15">
      <c r="B14" s="4"/>
      <c r="C14" s="37"/>
      <c r="D14" s="36"/>
      <c r="E14" s="36"/>
      <c r="F14" s="66">
        <f>F7+F8+F9+F10+F11+F12</f>
        <v>18482.8</v>
      </c>
      <c r="G14" s="38"/>
      <c r="H14" s="38"/>
      <c r="I14" s="66">
        <f>I7+I8+I9</f>
        <v>6792.333333333333</v>
      </c>
      <c r="K14" s="35"/>
    </row>
  </sheetData>
  <sheetProtection/>
  <mergeCells count="1">
    <mergeCell ref="C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1.28125" style="0" customWidth="1"/>
    <col min="3" max="3" width="25.28125" style="0" customWidth="1"/>
    <col min="4" max="4" width="26.8515625" style="0" customWidth="1"/>
    <col min="5" max="5" width="11.140625" style="0" customWidth="1"/>
    <col min="6" max="6" width="10.140625" style="0" bestFit="1" customWidth="1"/>
    <col min="7" max="7" width="13.00390625" style="16" customWidth="1"/>
    <col min="8" max="8" width="18.7109375" style="16" customWidth="1"/>
    <col min="9" max="13" width="9.140625" style="16" customWidth="1"/>
  </cols>
  <sheetData>
    <row r="1" ht="15">
      <c r="B1" s="3" t="s">
        <v>80</v>
      </c>
    </row>
    <row r="2" spans="1:13" ht="15">
      <c r="A2" s="2"/>
      <c r="B2" s="2"/>
      <c r="C2" s="2"/>
      <c r="D2" s="2"/>
      <c r="E2" s="2"/>
      <c r="F2" s="2"/>
      <c r="G2" s="21"/>
      <c r="H2" s="21"/>
      <c r="I2" s="21"/>
      <c r="J2" s="30"/>
      <c r="K2" s="30"/>
      <c r="L2" s="30"/>
      <c r="M2" s="30"/>
    </row>
    <row r="3" spans="1:13" ht="116.25" customHeight="1">
      <c r="A3" s="1"/>
      <c r="B3" s="73" t="s">
        <v>12</v>
      </c>
      <c r="C3" s="73"/>
      <c r="D3" s="73"/>
      <c r="E3" s="73"/>
      <c r="F3" s="73"/>
      <c r="G3" s="73"/>
      <c r="H3" s="21"/>
      <c r="I3" s="21"/>
      <c r="J3" s="8"/>
      <c r="K3" s="8"/>
      <c r="L3" s="8"/>
      <c r="M3" s="8"/>
    </row>
    <row r="4" spans="1:13" ht="29.25" customHeight="1">
      <c r="A4" s="1"/>
      <c r="B4" s="1"/>
      <c r="C4" s="1"/>
      <c r="D4" s="1"/>
      <c r="E4" s="20"/>
      <c r="F4" s="5"/>
      <c r="G4" s="20"/>
      <c r="H4" s="21"/>
      <c r="I4" s="21"/>
      <c r="J4" s="21"/>
      <c r="K4" s="21"/>
      <c r="L4" s="21"/>
      <c r="M4" s="21"/>
    </row>
    <row r="5" spans="1:13" ht="30">
      <c r="A5" s="2"/>
      <c r="B5" s="7" t="s">
        <v>0</v>
      </c>
      <c r="C5" s="7" t="s">
        <v>1</v>
      </c>
      <c r="D5" s="7" t="s">
        <v>2</v>
      </c>
      <c r="E5" s="7" t="s">
        <v>3</v>
      </c>
      <c r="F5" s="19" t="s">
        <v>7</v>
      </c>
      <c r="G5" s="7" t="s">
        <v>4</v>
      </c>
      <c r="H5" s="7" t="s">
        <v>5</v>
      </c>
      <c r="I5" s="17" t="s">
        <v>8</v>
      </c>
      <c r="J5" s="21"/>
      <c r="K5" t="s">
        <v>13</v>
      </c>
      <c r="L5" s="21"/>
      <c r="M5" s="21"/>
    </row>
    <row r="6" spans="1:13" ht="15">
      <c r="A6" s="2"/>
      <c r="B6" s="4"/>
      <c r="C6" s="4"/>
      <c r="D6" s="4"/>
      <c r="E6" s="4"/>
      <c r="F6" s="22"/>
      <c r="G6" s="10"/>
      <c r="H6" s="11"/>
      <c r="I6" s="13"/>
      <c r="J6" s="21"/>
      <c r="K6"/>
      <c r="L6" s="21"/>
      <c r="M6" s="21"/>
    </row>
    <row r="7" spans="1:13" ht="15">
      <c r="A7" s="2"/>
      <c r="B7" s="4"/>
      <c r="C7" s="4"/>
      <c r="D7" s="4"/>
      <c r="E7" s="4"/>
      <c r="F7" s="22"/>
      <c r="G7" s="10"/>
      <c r="H7" s="11"/>
      <c r="I7" s="13"/>
      <c r="J7" s="21"/>
      <c r="K7" t="s">
        <v>14</v>
      </c>
      <c r="L7" s="21"/>
      <c r="M7" s="21"/>
    </row>
    <row r="8" spans="1:13" ht="15">
      <c r="A8" s="2"/>
      <c r="B8" s="9"/>
      <c r="C8" s="9"/>
      <c r="D8" s="9"/>
      <c r="E8" s="9"/>
      <c r="F8" s="23"/>
      <c r="G8" s="18"/>
      <c r="H8" s="18"/>
      <c r="I8" s="23"/>
      <c r="J8" s="21"/>
      <c r="K8" s="21"/>
      <c r="L8" s="21"/>
      <c r="M8" s="21"/>
    </row>
    <row r="9" spans="1:13" ht="15">
      <c r="A9" s="2"/>
      <c r="B9" s="1"/>
      <c r="C9" s="1"/>
      <c r="D9" s="1"/>
      <c r="E9" s="20"/>
      <c r="F9" s="5"/>
      <c r="G9" s="20"/>
      <c r="H9" s="21"/>
      <c r="I9" s="21"/>
      <c r="J9" s="21"/>
      <c r="K9" s="21"/>
      <c r="L9" s="21"/>
      <c r="M9" s="21"/>
    </row>
    <row r="10" spans="1:13" ht="15">
      <c r="A10" s="2"/>
      <c r="B10" s="1"/>
      <c r="C10" s="1"/>
      <c r="D10" s="1"/>
      <c r="E10" s="20"/>
      <c r="F10" s="5"/>
      <c r="G10" s="20"/>
      <c r="H10" s="21"/>
      <c r="I10" s="21"/>
      <c r="J10" s="21"/>
      <c r="K10" s="21"/>
      <c r="L10" s="21"/>
      <c r="M10" s="21"/>
    </row>
    <row r="11" spans="1:13" ht="15">
      <c r="A11" s="2"/>
      <c r="B11" s="1"/>
      <c r="C11" s="1"/>
      <c r="D11" s="1"/>
      <c r="E11" s="20"/>
      <c r="F11" s="5"/>
      <c r="G11" s="20"/>
      <c r="H11" s="21"/>
      <c r="I11" s="21"/>
      <c r="J11" s="21"/>
      <c r="K11" s="21"/>
      <c r="L11" s="21"/>
      <c r="M11" s="21"/>
    </row>
    <row r="12" spans="1:13" ht="30">
      <c r="A12" s="2"/>
      <c r="B12" s="1"/>
      <c r="C12" s="6" t="s">
        <v>59</v>
      </c>
      <c r="D12" s="1"/>
      <c r="E12" s="20"/>
      <c r="F12" s="5"/>
      <c r="G12" s="20"/>
      <c r="H12" s="21"/>
      <c r="I12" s="21"/>
      <c r="J12" s="21"/>
      <c r="K12" s="21"/>
      <c r="L12" s="21"/>
      <c r="M12" s="21"/>
    </row>
    <row r="13" spans="1:13" ht="15">
      <c r="A13" s="2"/>
      <c r="B13" s="1"/>
      <c r="C13" s="1"/>
      <c r="D13" s="31"/>
      <c r="E13" s="32"/>
      <c r="F13" s="33"/>
      <c r="G13" s="32"/>
      <c r="H13" s="21"/>
      <c r="I13" s="21"/>
      <c r="J13" s="21"/>
      <c r="K13" s="21"/>
      <c r="L13" s="21"/>
      <c r="M13" s="21"/>
    </row>
    <row r="29" ht="15">
      <c r="I29" s="16" t="s">
        <v>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7109375" style="0" customWidth="1"/>
    <col min="3" max="3" width="8.28125" style="0" customWidth="1"/>
    <col min="4" max="4" width="19.28125" style="0" customWidth="1"/>
    <col min="5" max="5" width="16.57421875" style="16" customWidth="1"/>
    <col min="6" max="6" width="11.140625" style="0" customWidth="1"/>
    <col min="7" max="7" width="12.28125" style="16" customWidth="1"/>
    <col min="10" max="11" width="9.140625" style="16" customWidth="1"/>
  </cols>
  <sheetData>
    <row r="1" ht="15">
      <c r="A1" s="3" t="s">
        <v>80</v>
      </c>
    </row>
    <row r="4" spans="2:9" ht="96" customHeight="1">
      <c r="B4" s="73" t="s">
        <v>15</v>
      </c>
      <c r="C4" s="73"/>
      <c r="D4" s="73"/>
      <c r="E4" s="73"/>
      <c r="F4" s="73"/>
      <c r="G4" s="73"/>
      <c r="H4" s="73"/>
      <c r="I4" s="73"/>
    </row>
    <row r="7" spans="2:11" ht="30">
      <c r="B7" s="7" t="s">
        <v>0</v>
      </c>
      <c r="C7" s="7" t="s">
        <v>1</v>
      </c>
      <c r="D7" s="7" t="s">
        <v>2</v>
      </c>
      <c r="E7" s="7" t="s">
        <v>3</v>
      </c>
      <c r="F7" s="19" t="s">
        <v>7</v>
      </c>
      <c r="G7" s="7" t="s">
        <v>4</v>
      </c>
      <c r="H7" s="7" t="s">
        <v>5</v>
      </c>
      <c r="I7" s="17" t="s">
        <v>8</v>
      </c>
      <c r="K7" t="s">
        <v>10</v>
      </c>
    </row>
    <row r="8" spans="2:11" ht="30">
      <c r="B8" s="4">
        <v>1</v>
      </c>
      <c r="C8" s="4">
        <v>3</v>
      </c>
      <c r="D8" s="36" t="s">
        <v>57</v>
      </c>
      <c r="E8" s="36" t="s">
        <v>58</v>
      </c>
      <c r="F8" s="22"/>
      <c r="G8" s="10">
        <v>42520</v>
      </c>
      <c r="H8" s="11" t="s">
        <v>81</v>
      </c>
      <c r="I8" s="13">
        <v>37902</v>
      </c>
      <c r="K8"/>
    </row>
    <row r="9" spans="2:11" ht="30">
      <c r="B9" s="4">
        <v>2</v>
      </c>
      <c r="C9" s="4">
        <v>3</v>
      </c>
      <c r="D9" s="36" t="s">
        <v>57</v>
      </c>
      <c r="E9" s="36" t="s">
        <v>58</v>
      </c>
      <c r="F9" s="22"/>
      <c r="G9" s="10"/>
      <c r="H9" s="11"/>
      <c r="I9" s="13"/>
      <c r="K9" t="s">
        <v>16</v>
      </c>
    </row>
    <row r="10" spans="2:11" ht="30">
      <c r="B10" s="9">
        <v>3</v>
      </c>
      <c r="C10" s="4">
        <v>3</v>
      </c>
      <c r="D10" s="36" t="s">
        <v>57</v>
      </c>
      <c r="E10" s="36" t="s">
        <v>58</v>
      </c>
      <c r="F10" s="23"/>
      <c r="G10" s="18"/>
      <c r="H10" s="18"/>
      <c r="I10" s="23"/>
      <c r="K10"/>
    </row>
    <row r="11" ht="15">
      <c r="K11" t="s">
        <v>17</v>
      </c>
    </row>
  </sheetData>
  <sheetProtection/>
  <mergeCells count="1">
    <mergeCell ref="B4:I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1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2.00390625" style="0" customWidth="1"/>
    <col min="3" max="3" width="18.00390625" style="0" customWidth="1"/>
    <col min="4" max="4" width="23.00390625" style="0" customWidth="1"/>
    <col min="5" max="5" width="16.7109375" style="16" customWidth="1"/>
    <col min="6" max="6" width="10.140625" style="0" bestFit="1" customWidth="1"/>
    <col min="7" max="7" width="16.8515625" style="16" customWidth="1"/>
  </cols>
  <sheetData>
    <row r="1" ht="15">
      <c r="B1" s="3" t="s">
        <v>80</v>
      </c>
    </row>
    <row r="3" spans="2:7" ht="82.5" customHeight="1">
      <c r="B3" s="73" t="s">
        <v>18</v>
      </c>
      <c r="C3" s="73"/>
      <c r="D3" s="73"/>
      <c r="E3" s="73"/>
      <c r="F3" s="73"/>
      <c r="G3" s="73"/>
    </row>
    <row r="4" ht="15">
      <c r="K4" t="s">
        <v>10</v>
      </c>
    </row>
    <row r="6" spans="2:11" ht="30">
      <c r="B6" s="7" t="s">
        <v>0</v>
      </c>
      <c r="C6" s="7" t="s">
        <v>1</v>
      </c>
      <c r="D6" s="7" t="s">
        <v>2</v>
      </c>
      <c r="E6" s="7" t="s">
        <v>3</v>
      </c>
      <c r="F6" s="19" t="s">
        <v>7</v>
      </c>
      <c r="G6" s="7" t="s">
        <v>4</v>
      </c>
      <c r="H6" s="7" t="s">
        <v>5</v>
      </c>
      <c r="I6" s="17" t="s">
        <v>8</v>
      </c>
      <c r="K6" t="s">
        <v>19</v>
      </c>
    </row>
    <row r="7" spans="2:9" ht="15">
      <c r="B7" s="4">
        <v>1</v>
      </c>
      <c r="C7" s="4">
        <v>4</v>
      </c>
      <c r="D7" s="36" t="s">
        <v>55</v>
      </c>
      <c r="E7" s="36" t="s">
        <v>56</v>
      </c>
      <c r="F7" s="43">
        <v>22815</v>
      </c>
      <c r="G7" s="47" t="s">
        <v>66</v>
      </c>
      <c r="H7" s="11"/>
      <c r="I7" s="46">
        <f>F7/1.2</f>
        <v>19012.5</v>
      </c>
    </row>
    <row r="8" spans="2:11" ht="15">
      <c r="B8" s="4">
        <v>2</v>
      </c>
      <c r="C8" s="4">
        <v>4</v>
      </c>
      <c r="D8" s="36" t="s">
        <v>55</v>
      </c>
      <c r="E8" s="36" t="s">
        <v>56</v>
      </c>
      <c r="F8" s="43">
        <v>53235</v>
      </c>
      <c r="G8" s="10">
        <v>42290</v>
      </c>
      <c r="H8" s="11"/>
      <c r="I8" s="46">
        <f>F8/1.2</f>
        <v>44362.5</v>
      </c>
      <c r="K8" t="s">
        <v>20</v>
      </c>
    </row>
    <row r="9" spans="3:9" ht="15">
      <c r="C9" s="25"/>
      <c r="D9" s="40"/>
      <c r="E9" s="40"/>
      <c r="F9" s="54">
        <f>SUM(F7:F8)</f>
        <v>76050</v>
      </c>
      <c r="I9" s="51">
        <f>SUM(I7:I8)</f>
        <v>63375</v>
      </c>
    </row>
    <row r="10" spans="3:5" ht="15">
      <c r="C10" s="25"/>
      <c r="D10" s="40"/>
      <c r="E10" s="40"/>
    </row>
    <row r="11" spans="3:5" ht="15">
      <c r="C11" s="2"/>
      <c r="D11" s="2"/>
      <c r="E11" s="21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2.28125" style="0" customWidth="1"/>
    <col min="3" max="3" width="19.140625" style="0" customWidth="1"/>
    <col min="4" max="4" width="24.140625" style="0" customWidth="1"/>
    <col min="5" max="5" width="15.00390625" style="14" customWidth="1"/>
    <col min="6" max="7" width="19.7109375" style="0" customWidth="1"/>
    <col min="8" max="8" width="13.140625" style="16" customWidth="1"/>
    <col min="10" max="11" width="9.140625" style="16" customWidth="1"/>
  </cols>
  <sheetData>
    <row r="1" ht="15">
      <c r="B1" s="3" t="s">
        <v>80</v>
      </c>
    </row>
    <row r="4" spans="2:8" ht="54" customHeight="1">
      <c r="B4" s="74" t="s">
        <v>21</v>
      </c>
      <c r="C4" s="73"/>
      <c r="D4" s="73"/>
      <c r="E4" s="73"/>
      <c r="F4" s="73"/>
      <c r="G4" s="73"/>
      <c r="H4" s="73"/>
    </row>
    <row r="6" ht="15">
      <c r="K6" t="s">
        <v>10</v>
      </c>
    </row>
    <row r="7" spans="2:11" ht="15">
      <c r="B7" s="7" t="s">
        <v>0</v>
      </c>
      <c r="C7" s="7" t="s">
        <v>1</v>
      </c>
      <c r="D7" s="7" t="s">
        <v>2</v>
      </c>
      <c r="E7" s="7" t="s">
        <v>3</v>
      </c>
      <c r="F7" s="19" t="s">
        <v>7</v>
      </c>
      <c r="G7" s="7" t="s">
        <v>4</v>
      </c>
      <c r="H7" s="7" t="s">
        <v>5</v>
      </c>
      <c r="I7" s="17" t="s">
        <v>8</v>
      </c>
      <c r="K7"/>
    </row>
    <row r="8" spans="2:11" ht="30">
      <c r="B8" s="4">
        <v>1</v>
      </c>
      <c r="C8" s="4">
        <v>5</v>
      </c>
      <c r="D8" s="36" t="s">
        <v>53</v>
      </c>
      <c r="E8" s="36" t="s">
        <v>54</v>
      </c>
      <c r="F8" s="43">
        <f>264.02+530.48+750.5+156.48</f>
        <v>1701.48</v>
      </c>
      <c r="G8" s="10">
        <v>42208</v>
      </c>
      <c r="H8" s="11"/>
      <c r="I8" s="45"/>
      <c r="K8" t="s">
        <v>22</v>
      </c>
    </row>
    <row r="9" spans="2:11" ht="30">
      <c r="B9" s="4">
        <v>2</v>
      </c>
      <c r="C9" s="4">
        <v>5</v>
      </c>
      <c r="D9" s="36" t="s">
        <v>53</v>
      </c>
      <c r="E9" s="36" t="s">
        <v>54</v>
      </c>
      <c r="F9" s="43">
        <v>1905.53</v>
      </c>
      <c r="G9" s="10">
        <v>42242</v>
      </c>
      <c r="H9" s="11"/>
      <c r="I9" s="45"/>
      <c r="K9"/>
    </row>
    <row r="10" spans="2:11" ht="30">
      <c r="B10" s="4">
        <v>3</v>
      </c>
      <c r="C10" s="4">
        <v>5</v>
      </c>
      <c r="D10" s="36" t="s">
        <v>53</v>
      </c>
      <c r="E10" s="36" t="s">
        <v>54</v>
      </c>
      <c r="F10" s="76">
        <v>1984.33</v>
      </c>
      <c r="G10" s="77">
        <v>42247</v>
      </c>
      <c r="H10" s="18"/>
      <c r="I10" s="45"/>
      <c r="K10" t="s">
        <v>23</v>
      </c>
    </row>
    <row r="11" spans="1:10" ht="30">
      <c r="A11" s="2"/>
      <c r="B11" s="4">
        <v>4</v>
      </c>
      <c r="C11" s="4">
        <v>5</v>
      </c>
      <c r="D11" s="36" t="s">
        <v>53</v>
      </c>
      <c r="E11" s="36" t="s">
        <v>54</v>
      </c>
      <c r="F11" s="50">
        <v>973.16</v>
      </c>
      <c r="G11" s="49">
        <v>42275</v>
      </c>
      <c r="H11" s="39"/>
      <c r="I11" s="45"/>
      <c r="J11" s="21"/>
    </row>
    <row r="12" spans="1:10" ht="30">
      <c r="A12" s="2"/>
      <c r="B12" s="4">
        <v>5</v>
      </c>
      <c r="C12" s="4">
        <v>5</v>
      </c>
      <c r="D12" s="36" t="s">
        <v>53</v>
      </c>
      <c r="E12" s="60" t="s">
        <v>54</v>
      </c>
      <c r="F12" s="61">
        <v>1545.5</v>
      </c>
      <c r="G12" s="49">
        <v>42278</v>
      </c>
      <c r="H12" s="39"/>
      <c r="I12" s="45"/>
      <c r="J12" s="21"/>
    </row>
    <row r="13" spans="1:10" ht="30">
      <c r="A13" s="2"/>
      <c r="B13" s="4">
        <v>6</v>
      </c>
      <c r="C13" s="4">
        <v>5</v>
      </c>
      <c r="D13" s="36" t="s">
        <v>53</v>
      </c>
      <c r="E13" s="60" t="s">
        <v>54</v>
      </c>
      <c r="F13" s="62">
        <v>1000.82</v>
      </c>
      <c r="G13" s="78">
        <v>42319</v>
      </c>
      <c r="H13" s="39"/>
      <c r="I13" s="45"/>
      <c r="J13" s="21"/>
    </row>
    <row r="14" spans="1:10" ht="30">
      <c r="A14" s="2"/>
      <c r="B14" s="4">
        <v>7</v>
      </c>
      <c r="C14" s="4">
        <v>5</v>
      </c>
      <c r="D14" s="36" t="s">
        <v>53</v>
      </c>
      <c r="E14" s="60" t="s">
        <v>54</v>
      </c>
      <c r="F14" s="51">
        <v>25735.77</v>
      </c>
      <c r="G14" s="59">
        <v>42325</v>
      </c>
      <c r="H14" s="39"/>
      <c r="I14" s="45"/>
      <c r="J14" s="21"/>
    </row>
    <row r="15" spans="1:10" ht="30">
      <c r="A15" s="2"/>
      <c r="B15" s="4">
        <v>8</v>
      </c>
      <c r="C15" s="4">
        <v>5</v>
      </c>
      <c r="D15" s="36" t="s">
        <v>53</v>
      </c>
      <c r="E15" s="60" t="s">
        <v>54</v>
      </c>
      <c r="F15" s="51">
        <v>12118.69</v>
      </c>
      <c r="G15" s="59">
        <v>42326</v>
      </c>
      <c r="H15" s="39"/>
      <c r="I15" s="45"/>
      <c r="J15" s="21"/>
    </row>
    <row r="16" spans="1:10" ht="30">
      <c r="A16" s="2"/>
      <c r="B16" s="60">
        <v>9</v>
      </c>
      <c r="C16" s="60">
        <v>5</v>
      </c>
      <c r="D16" s="60" t="s">
        <v>53</v>
      </c>
      <c r="E16" s="60" t="s">
        <v>54</v>
      </c>
      <c r="F16" s="79">
        <v>1438.08</v>
      </c>
      <c r="G16" s="78">
        <v>42346</v>
      </c>
      <c r="H16" s="39"/>
      <c r="I16" s="45"/>
      <c r="J16" s="21"/>
    </row>
    <row r="17" spans="1:10" ht="30">
      <c r="A17" s="2"/>
      <c r="B17" s="60">
        <v>10</v>
      </c>
      <c r="C17" s="60">
        <v>5</v>
      </c>
      <c r="D17" s="60" t="s">
        <v>53</v>
      </c>
      <c r="E17" s="60" t="s">
        <v>54</v>
      </c>
      <c r="F17" s="51">
        <v>1317.08</v>
      </c>
      <c r="G17" s="59">
        <v>42366</v>
      </c>
      <c r="H17" s="39"/>
      <c r="I17" s="45"/>
      <c r="J17" s="21"/>
    </row>
    <row r="18" spans="1:10" ht="30">
      <c r="A18" s="2"/>
      <c r="B18" s="60">
        <v>11</v>
      </c>
      <c r="C18" s="60">
        <v>5</v>
      </c>
      <c r="D18" s="60" t="s">
        <v>53</v>
      </c>
      <c r="E18" s="60" t="s">
        <v>54</v>
      </c>
      <c r="F18" s="51">
        <v>195.6</v>
      </c>
      <c r="G18" s="59">
        <v>42366</v>
      </c>
      <c r="H18" s="39"/>
      <c r="I18" s="45"/>
      <c r="J18" s="21"/>
    </row>
    <row r="19" spans="1:10" ht="30">
      <c r="A19" s="2"/>
      <c r="B19" s="60">
        <v>12</v>
      </c>
      <c r="C19" s="60">
        <v>5</v>
      </c>
      <c r="D19" s="60" t="s">
        <v>53</v>
      </c>
      <c r="E19" s="60" t="s">
        <v>54</v>
      </c>
      <c r="F19" s="63">
        <v>477.34</v>
      </c>
      <c r="G19" s="59">
        <v>42382</v>
      </c>
      <c r="H19" s="39"/>
      <c r="I19" s="45"/>
      <c r="J19" s="21"/>
    </row>
    <row r="20" spans="1:10" ht="30">
      <c r="A20" s="2"/>
      <c r="B20" s="60">
        <v>13</v>
      </c>
      <c r="C20" s="60">
        <v>5</v>
      </c>
      <c r="D20" s="60" t="s">
        <v>53</v>
      </c>
      <c r="E20" s="60" t="s">
        <v>54</v>
      </c>
      <c r="F20" s="63">
        <v>730.19</v>
      </c>
      <c r="G20" s="59">
        <v>42382</v>
      </c>
      <c r="H20" s="39"/>
      <c r="I20" s="45"/>
      <c r="J20" s="21"/>
    </row>
    <row r="21" spans="1:10" ht="30">
      <c r="A21" s="2"/>
      <c r="B21" s="60">
        <v>14</v>
      </c>
      <c r="C21" s="60">
        <v>5</v>
      </c>
      <c r="D21" s="60" t="s">
        <v>53</v>
      </c>
      <c r="E21" s="60" t="s">
        <v>54</v>
      </c>
      <c r="F21" s="62">
        <v>547.67</v>
      </c>
      <c r="G21" s="78">
        <v>42383</v>
      </c>
      <c r="H21" s="39"/>
      <c r="I21" s="45"/>
      <c r="J21" s="21"/>
    </row>
    <row r="22" spans="1:10" ht="30">
      <c r="A22" s="2"/>
      <c r="B22" s="60">
        <v>15</v>
      </c>
      <c r="C22" s="60">
        <v>5</v>
      </c>
      <c r="D22" s="60" t="s">
        <v>53</v>
      </c>
      <c r="E22" s="60" t="s">
        <v>54</v>
      </c>
      <c r="F22" s="62">
        <v>664.39</v>
      </c>
      <c r="G22" s="78">
        <v>42383</v>
      </c>
      <c r="H22" s="39"/>
      <c r="I22" s="45"/>
      <c r="J22" s="21"/>
    </row>
    <row r="23" spans="1:10" ht="30">
      <c r="A23" s="2"/>
      <c r="B23" s="60">
        <v>16</v>
      </c>
      <c r="C23" s="60">
        <v>5</v>
      </c>
      <c r="D23" s="60" t="s">
        <v>53</v>
      </c>
      <c r="E23" s="60" t="s">
        <v>54</v>
      </c>
      <c r="F23" s="62">
        <v>609.48</v>
      </c>
      <c r="G23" s="78">
        <v>42383</v>
      </c>
      <c r="H23" s="39"/>
      <c r="I23" s="45"/>
      <c r="J23" s="21"/>
    </row>
    <row r="24" spans="1:10" ht="30">
      <c r="A24" s="2"/>
      <c r="B24" s="60">
        <v>17</v>
      </c>
      <c r="C24" s="60">
        <v>5</v>
      </c>
      <c r="D24" s="60" t="s">
        <v>53</v>
      </c>
      <c r="E24" s="60" t="s">
        <v>54</v>
      </c>
      <c r="F24" s="62">
        <v>693.6</v>
      </c>
      <c r="G24" s="78">
        <v>42384</v>
      </c>
      <c r="H24" s="39"/>
      <c r="I24" s="45"/>
      <c r="J24" s="21"/>
    </row>
    <row r="25" spans="1:10" ht="30">
      <c r="A25" s="2"/>
      <c r="B25" s="60">
        <v>18</v>
      </c>
      <c r="C25" s="60">
        <v>5</v>
      </c>
      <c r="D25" s="60" t="s">
        <v>53</v>
      </c>
      <c r="E25" s="60" t="s">
        <v>54</v>
      </c>
      <c r="F25" s="63">
        <v>736.36</v>
      </c>
      <c r="G25" s="59">
        <v>42384</v>
      </c>
      <c r="H25" s="39"/>
      <c r="I25" s="45"/>
      <c r="J25" s="21"/>
    </row>
    <row r="26" spans="1:10" ht="30">
      <c r="A26" s="2"/>
      <c r="B26" s="60">
        <v>19</v>
      </c>
      <c r="C26" s="60">
        <v>5</v>
      </c>
      <c r="D26" s="60" t="s">
        <v>53</v>
      </c>
      <c r="E26" s="60" t="s">
        <v>54</v>
      </c>
      <c r="F26" s="63">
        <v>607.53</v>
      </c>
      <c r="G26" s="59">
        <v>42384</v>
      </c>
      <c r="H26" s="39"/>
      <c r="I26" s="45"/>
      <c r="J26" s="21"/>
    </row>
    <row r="27" spans="1:10" ht="30">
      <c r="A27" s="2"/>
      <c r="B27" s="60">
        <v>20</v>
      </c>
      <c r="C27" s="60">
        <v>5</v>
      </c>
      <c r="D27" s="60" t="s">
        <v>53</v>
      </c>
      <c r="E27" s="60" t="s">
        <v>54</v>
      </c>
      <c r="F27" s="63">
        <v>666.46</v>
      </c>
      <c r="G27" s="59">
        <v>42384</v>
      </c>
      <c r="H27" s="39"/>
      <c r="I27" s="45"/>
      <c r="J27" s="21"/>
    </row>
    <row r="28" spans="1:10" ht="30">
      <c r="A28" s="2"/>
      <c r="B28" s="60">
        <v>21</v>
      </c>
      <c r="C28" s="60">
        <v>5</v>
      </c>
      <c r="D28" s="60" t="s">
        <v>53</v>
      </c>
      <c r="E28" s="60" t="s">
        <v>54</v>
      </c>
      <c r="F28" s="63">
        <v>1298.08</v>
      </c>
      <c r="G28" s="59">
        <v>42384</v>
      </c>
      <c r="H28" s="39"/>
      <c r="I28" s="45"/>
      <c r="J28" s="21"/>
    </row>
    <row r="29" spans="1:10" ht="30">
      <c r="A29" s="2"/>
      <c r="B29" s="60">
        <v>22</v>
      </c>
      <c r="C29" s="60">
        <v>5</v>
      </c>
      <c r="D29" s="60" t="s">
        <v>53</v>
      </c>
      <c r="E29" s="60" t="s">
        <v>54</v>
      </c>
      <c r="F29" s="63">
        <v>854.11</v>
      </c>
      <c r="G29" s="59">
        <v>42384</v>
      </c>
      <c r="H29" s="39"/>
      <c r="I29" s="45"/>
      <c r="J29" s="21"/>
    </row>
    <row r="30" spans="1:11" s="3" customFormat="1" ht="30">
      <c r="A30" s="64"/>
      <c r="B30" s="60">
        <v>23</v>
      </c>
      <c r="C30" s="65">
        <v>5</v>
      </c>
      <c r="D30" s="70" t="s">
        <v>53</v>
      </c>
      <c r="E30" s="60" t="s">
        <v>54</v>
      </c>
      <c r="F30" s="63">
        <v>576.26</v>
      </c>
      <c r="G30" s="69">
        <v>42391</v>
      </c>
      <c r="H30" s="66"/>
      <c r="I30" s="67"/>
      <c r="J30" s="8"/>
      <c r="K30" s="68"/>
    </row>
    <row r="31" spans="1:10" ht="30">
      <c r="A31" s="2"/>
      <c r="B31" s="60">
        <v>24</v>
      </c>
      <c r="C31" s="60">
        <v>5</v>
      </c>
      <c r="D31" s="60" t="s">
        <v>53</v>
      </c>
      <c r="E31" s="60" t="s">
        <v>54</v>
      </c>
      <c r="F31" s="63">
        <v>928.35</v>
      </c>
      <c r="G31" s="59">
        <v>42391</v>
      </c>
      <c r="H31" s="39"/>
      <c r="I31" s="45"/>
      <c r="J31" s="21"/>
    </row>
    <row r="32" spans="1:10" ht="30">
      <c r="A32" s="2"/>
      <c r="B32" s="60">
        <v>25</v>
      </c>
      <c r="C32" s="60">
        <v>5</v>
      </c>
      <c r="D32" s="60" t="s">
        <v>53</v>
      </c>
      <c r="E32" s="60" t="s">
        <v>54</v>
      </c>
      <c r="F32" s="63">
        <v>695.8</v>
      </c>
      <c r="G32" s="59">
        <v>42391</v>
      </c>
      <c r="H32" s="39"/>
      <c r="I32" s="45"/>
      <c r="J32" s="21"/>
    </row>
    <row r="33" spans="1:10" ht="30">
      <c r="A33" s="2"/>
      <c r="B33" s="60">
        <v>26</v>
      </c>
      <c r="C33" s="60">
        <v>5</v>
      </c>
      <c r="D33" s="60" t="s">
        <v>53</v>
      </c>
      <c r="E33" s="60" t="s">
        <v>54</v>
      </c>
      <c r="F33" s="63">
        <v>1254.68</v>
      </c>
      <c r="G33" s="59">
        <v>42391</v>
      </c>
      <c r="H33" s="39"/>
      <c r="I33" s="45"/>
      <c r="J33" s="21"/>
    </row>
    <row r="34" spans="1:10" ht="30">
      <c r="A34" s="2"/>
      <c r="B34" s="60">
        <v>27</v>
      </c>
      <c r="C34" s="60">
        <v>5</v>
      </c>
      <c r="D34" s="60" t="s">
        <v>53</v>
      </c>
      <c r="E34" s="60" t="s">
        <v>54</v>
      </c>
      <c r="F34" s="63">
        <v>397.77</v>
      </c>
      <c r="G34" s="59">
        <v>42391</v>
      </c>
      <c r="H34" s="39"/>
      <c r="I34" s="45"/>
      <c r="J34" s="21"/>
    </row>
    <row r="35" spans="1:10" ht="30">
      <c r="A35" s="2"/>
      <c r="B35" s="60">
        <v>28</v>
      </c>
      <c r="C35" s="60">
        <v>5</v>
      </c>
      <c r="D35" s="60" t="s">
        <v>53</v>
      </c>
      <c r="E35" s="60" t="s">
        <v>54</v>
      </c>
      <c r="F35" s="63">
        <v>844.59</v>
      </c>
      <c r="G35" s="59">
        <v>42396</v>
      </c>
      <c r="H35" s="39"/>
      <c r="I35" s="45"/>
      <c r="J35" s="21"/>
    </row>
    <row r="36" spans="1:10" ht="30">
      <c r="A36" s="2"/>
      <c r="B36" s="60">
        <v>29</v>
      </c>
      <c r="C36" s="60">
        <v>5</v>
      </c>
      <c r="D36" s="60" t="s">
        <v>53</v>
      </c>
      <c r="E36" s="60" t="s">
        <v>54</v>
      </c>
      <c r="F36" s="63">
        <v>445.14</v>
      </c>
      <c r="G36" s="59">
        <v>42396</v>
      </c>
      <c r="H36" s="39"/>
      <c r="I36" s="45"/>
      <c r="J36" s="21"/>
    </row>
    <row r="37" spans="1:10" ht="30">
      <c r="A37" s="2"/>
      <c r="B37" s="60">
        <v>30</v>
      </c>
      <c r="C37" s="60">
        <v>5</v>
      </c>
      <c r="D37" s="60" t="s">
        <v>53</v>
      </c>
      <c r="E37" s="60" t="s">
        <v>54</v>
      </c>
      <c r="F37" s="51">
        <v>1017.44</v>
      </c>
      <c r="G37" s="59">
        <v>42445</v>
      </c>
      <c r="H37" s="39"/>
      <c r="I37" s="45"/>
      <c r="J37" s="21"/>
    </row>
    <row r="38" spans="1:10" ht="30">
      <c r="A38" s="2"/>
      <c r="B38" s="60">
        <v>31</v>
      </c>
      <c r="C38" s="60">
        <v>5</v>
      </c>
      <c r="D38" s="60" t="s">
        <v>53</v>
      </c>
      <c r="E38" s="60" t="s">
        <v>54</v>
      </c>
      <c r="F38" s="51">
        <v>652.71</v>
      </c>
      <c r="G38" s="59">
        <v>42445</v>
      </c>
      <c r="H38" s="39"/>
      <c r="I38" s="45"/>
      <c r="J38" s="21"/>
    </row>
    <row r="39" spans="1:10" ht="30">
      <c r="A39" s="2"/>
      <c r="B39" s="60">
        <v>32</v>
      </c>
      <c r="C39" s="60">
        <v>5</v>
      </c>
      <c r="D39" s="60" t="s">
        <v>53</v>
      </c>
      <c r="E39" s="60" t="s">
        <v>54</v>
      </c>
      <c r="F39" s="51">
        <v>1057.6</v>
      </c>
      <c r="G39" s="59">
        <v>42445</v>
      </c>
      <c r="H39" s="39"/>
      <c r="I39" s="45"/>
      <c r="J39" s="21"/>
    </row>
    <row r="40" spans="1:10" ht="30">
      <c r="A40" s="2"/>
      <c r="B40" s="60">
        <v>33</v>
      </c>
      <c r="C40" s="60">
        <v>5</v>
      </c>
      <c r="D40" s="60" t="s">
        <v>53</v>
      </c>
      <c r="E40" s="60" t="s">
        <v>54</v>
      </c>
      <c r="F40" s="51">
        <v>840.29</v>
      </c>
      <c r="G40" s="59">
        <v>42445</v>
      </c>
      <c r="H40" s="39"/>
      <c r="I40" s="45"/>
      <c r="J40" s="21"/>
    </row>
    <row r="41" spans="1:10" ht="30">
      <c r="A41" s="2"/>
      <c r="B41" s="60">
        <v>34</v>
      </c>
      <c r="C41" s="60">
        <v>5</v>
      </c>
      <c r="D41" s="60" t="s">
        <v>53</v>
      </c>
      <c r="E41" s="60" t="s">
        <v>54</v>
      </c>
      <c r="F41" s="51">
        <v>5047.06</v>
      </c>
      <c r="G41" s="59">
        <v>42445</v>
      </c>
      <c r="H41" s="39"/>
      <c r="I41" s="45"/>
      <c r="J41" s="21"/>
    </row>
    <row r="42" spans="1:10" ht="30">
      <c r="A42" s="2"/>
      <c r="B42" s="60">
        <v>35</v>
      </c>
      <c r="C42" s="60">
        <v>5</v>
      </c>
      <c r="D42" s="60" t="s">
        <v>53</v>
      </c>
      <c r="E42" s="60" t="s">
        <v>54</v>
      </c>
      <c r="F42" s="51">
        <v>1780</v>
      </c>
      <c r="G42" s="59">
        <v>42445</v>
      </c>
      <c r="H42" s="39"/>
      <c r="I42" s="45"/>
      <c r="J42" s="21"/>
    </row>
    <row r="43" spans="1:10" ht="30">
      <c r="A43" s="2"/>
      <c r="B43" s="60">
        <v>36</v>
      </c>
      <c r="C43" s="60">
        <v>5</v>
      </c>
      <c r="D43" s="60" t="s">
        <v>53</v>
      </c>
      <c r="E43" s="60" t="s">
        <v>54</v>
      </c>
      <c r="F43" s="51">
        <v>1036.14</v>
      </c>
      <c r="G43" s="59">
        <v>42445</v>
      </c>
      <c r="H43" s="39"/>
      <c r="I43" s="45"/>
      <c r="J43" s="21"/>
    </row>
    <row r="44" spans="1:10" ht="30">
      <c r="A44" s="2"/>
      <c r="B44" s="60">
        <v>37</v>
      </c>
      <c r="C44" s="60">
        <v>5</v>
      </c>
      <c r="D44" s="60" t="s">
        <v>53</v>
      </c>
      <c r="E44" s="60" t="s">
        <v>54</v>
      </c>
      <c r="F44" s="51">
        <v>1087.53</v>
      </c>
      <c r="G44" s="59">
        <v>42445</v>
      </c>
      <c r="H44" s="39"/>
      <c r="I44" s="45"/>
      <c r="J44" s="21"/>
    </row>
    <row r="45" spans="1:10" ht="30">
      <c r="A45" s="2"/>
      <c r="B45" s="60">
        <v>38</v>
      </c>
      <c r="C45" s="60">
        <v>5</v>
      </c>
      <c r="D45" s="60" t="s">
        <v>53</v>
      </c>
      <c r="E45" s="60" t="s">
        <v>54</v>
      </c>
      <c r="F45" s="51">
        <v>1595.72</v>
      </c>
      <c r="G45" s="59">
        <v>42445</v>
      </c>
      <c r="H45" s="39"/>
      <c r="I45" s="45"/>
      <c r="J45" s="21"/>
    </row>
    <row r="46" spans="1:10" ht="30">
      <c r="A46" s="2"/>
      <c r="B46" s="60">
        <v>39</v>
      </c>
      <c r="C46" s="60">
        <v>5</v>
      </c>
      <c r="D46" s="60" t="s">
        <v>53</v>
      </c>
      <c r="E46" s="60" t="s">
        <v>54</v>
      </c>
      <c r="F46" s="51">
        <v>1523.24</v>
      </c>
      <c r="G46" s="59">
        <v>42445</v>
      </c>
      <c r="H46" s="39"/>
      <c r="I46" s="45"/>
      <c r="J46" s="21"/>
    </row>
    <row r="47" spans="1:10" ht="30">
      <c r="A47" s="2"/>
      <c r="B47" s="60">
        <v>40</v>
      </c>
      <c r="C47" s="60">
        <v>5</v>
      </c>
      <c r="D47" s="60" t="s">
        <v>53</v>
      </c>
      <c r="E47" s="60" t="s">
        <v>54</v>
      </c>
      <c r="F47" s="51">
        <v>404.95</v>
      </c>
      <c r="G47" s="59">
        <v>42445</v>
      </c>
      <c r="H47" s="39"/>
      <c r="I47" s="45"/>
      <c r="J47" s="21"/>
    </row>
    <row r="48" spans="1:10" ht="30">
      <c r="A48" s="2"/>
      <c r="B48" s="60">
        <v>41</v>
      </c>
      <c r="C48" s="60">
        <v>5</v>
      </c>
      <c r="D48" s="60" t="s">
        <v>53</v>
      </c>
      <c r="E48" s="60" t="s">
        <v>54</v>
      </c>
      <c r="F48" s="51">
        <v>453.48</v>
      </c>
      <c r="G48" s="59">
        <v>42445</v>
      </c>
      <c r="H48" s="39"/>
      <c r="I48" s="45"/>
      <c r="J48" s="21"/>
    </row>
    <row r="49" spans="1:10" ht="30">
      <c r="A49" s="2"/>
      <c r="B49" s="60">
        <v>42</v>
      </c>
      <c r="C49" s="60">
        <v>5</v>
      </c>
      <c r="D49" s="60" t="s">
        <v>53</v>
      </c>
      <c r="E49" s="60" t="s">
        <v>54</v>
      </c>
      <c r="F49" s="51">
        <v>3773.08</v>
      </c>
      <c r="G49" s="59">
        <v>42445</v>
      </c>
      <c r="H49" s="39"/>
      <c r="I49" s="45"/>
      <c r="J49" s="21"/>
    </row>
    <row r="50" spans="1:10" ht="30">
      <c r="A50" s="2"/>
      <c r="B50" s="60">
        <v>43</v>
      </c>
      <c r="C50" s="60">
        <v>5</v>
      </c>
      <c r="D50" s="60" t="s">
        <v>53</v>
      </c>
      <c r="E50" s="60" t="s">
        <v>54</v>
      </c>
      <c r="F50" s="51">
        <v>3603.87</v>
      </c>
      <c r="G50" s="59">
        <v>42445</v>
      </c>
      <c r="H50" s="39"/>
      <c r="I50" s="45"/>
      <c r="J50" s="21"/>
    </row>
    <row r="51" spans="1:10" ht="30">
      <c r="A51" s="2"/>
      <c r="B51" s="60">
        <v>44</v>
      </c>
      <c r="C51" s="60">
        <v>5</v>
      </c>
      <c r="D51" s="60" t="s">
        <v>53</v>
      </c>
      <c r="E51" s="60" t="s">
        <v>54</v>
      </c>
      <c r="F51" s="51">
        <v>1123.7</v>
      </c>
      <c r="G51" s="59">
        <v>42445</v>
      </c>
      <c r="H51" s="39"/>
      <c r="I51" s="45"/>
      <c r="J51" s="21"/>
    </row>
    <row r="52" spans="1:10" ht="30">
      <c r="A52" s="2"/>
      <c r="B52" s="60">
        <v>45</v>
      </c>
      <c r="C52" s="60">
        <v>5</v>
      </c>
      <c r="D52" s="60" t="s">
        <v>53</v>
      </c>
      <c r="E52" s="60" t="s">
        <v>54</v>
      </c>
      <c r="F52" s="51">
        <v>1192.15</v>
      </c>
      <c r="G52" s="59">
        <v>42445</v>
      </c>
      <c r="H52" s="39"/>
      <c r="I52" s="45"/>
      <c r="J52" s="21"/>
    </row>
    <row r="53" spans="1:10" ht="30">
      <c r="A53" s="2"/>
      <c r="B53" s="60">
        <v>46</v>
      </c>
      <c r="C53" s="60">
        <v>5</v>
      </c>
      <c r="D53" s="60" t="s">
        <v>53</v>
      </c>
      <c r="E53" s="60" t="s">
        <v>54</v>
      </c>
      <c r="F53" s="51">
        <v>976.77</v>
      </c>
      <c r="G53" s="59">
        <v>42445</v>
      </c>
      <c r="H53" s="39"/>
      <c r="I53" s="45"/>
      <c r="J53" s="21"/>
    </row>
    <row r="54" spans="1:10" ht="30">
      <c r="A54" s="2"/>
      <c r="B54" s="60">
        <v>47</v>
      </c>
      <c r="C54" s="60">
        <v>5</v>
      </c>
      <c r="D54" s="60" t="s">
        <v>53</v>
      </c>
      <c r="E54" s="60" t="s">
        <v>54</v>
      </c>
      <c r="F54" s="51">
        <v>270</v>
      </c>
      <c r="G54" s="59">
        <v>42460</v>
      </c>
      <c r="H54" s="39"/>
      <c r="I54" s="45"/>
      <c r="J54" s="21"/>
    </row>
    <row r="55" spans="1:10" ht="30">
      <c r="A55" s="2"/>
      <c r="B55" s="60">
        <v>48</v>
      </c>
      <c r="C55" s="60">
        <v>5</v>
      </c>
      <c r="D55" s="60" t="s">
        <v>53</v>
      </c>
      <c r="E55" s="60" t="s">
        <v>54</v>
      </c>
      <c r="F55" s="79">
        <v>739.13</v>
      </c>
      <c r="G55" s="78">
        <v>42473</v>
      </c>
      <c r="H55" s="39"/>
      <c r="I55" s="45"/>
      <c r="J55" s="21"/>
    </row>
    <row r="56" spans="1:10" ht="30">
      <c r="A56" s="2"/>
      <c r="B56" s="60">
        <v>49</v>
      </c>
      <c r="C56" s="60">
        <v>5</v>
      </c>
      <c r="D56" s="60" t="s">
        <v>53</v>
      </c>
      <c r="E56" s="60" t="s">
        <v>54</v>
      </c>
      <c r="F56" s="51">
        <v>635.17</v>
      </c>
      <c r="G56" s="59">
        <v>42471</v>
      </c>
      <c r="H56" s="39"/>
      <c r="I56" s="45"/>
      <c r="J56" s="21"/>
    </row>
    <row r="57" spans="1:10" ht="30">
      <c r="A57" s="2"/>
      <c r="B57" s="60">
        <v>50</v>
      </c>
      <c r="C57" s="60">
        <v>5</v>
      </c>
      <c r="D57" s="60" t="s">
        <v>53</v>
      </c>
      <c r="E57" s="60" t="s">
        <v>54</v>
      </c>
      <c r="F57" s="51">
        <v>1009.14</v>
      </c>
      <c r="G57" s="59">
        <v>42471</v>
      </c>
      <c r="H57" s="39"/>
      <c r="I57" s="45"/>
      <c r="J57" s="21"/>
    </row>
    <row r="58" spans="1:10" ht="30">
      <c r="A58" s="2"/>
      <c r="B58" s="60">
        <v>51</v>
      </c>
      <c r="C58" s="60">
        <v>5</v>
      </c>
      <c r="D58" s="60" t="s">
        <v>53</v>
      </c>
      <c r="E58" s="60" t="s">
        <v>54</v>
      </c>
      <c r="F58" s="51">
        <v>1930.58</v>
      </c>
      <c r="G58" s="59">
        <v>42471</v>
      </c>
      <c r="H58" s="39"/>
      <c r="I58" s="45"/>
      <c r="J58" s="21"/>
    </row>
    <row r="59" spans="1:10" ht="30">
      <c r="A59" s="2"/>
      <c r="B59" s="60">
        <v>52</v>
      </c>
      <c r="C59" s="60">
        <v>5</v>
      </c>
      <c r="D59" s="60" t="s">
        <v>53</v>
      </c>
      <c r="E59" s="60" t="s">
        <v>54</v>
      </c>
      <c r="F59" s="51">
        <v>474.31</v>
      </c>
      <c r="G59" s="59">
        <v>42471</v>
      </c>
      <c r="H59" s="39"/>
      <c r="I59" s="45"/>
      <c r="J59" s="21"/>
    </row>
    <row r="60" spans="1:10" ht="30">
      <c r="A60" s="2"/>
      <c r="B60" s="60">
        <v>53</v>
      </c>
      <c r="C60" s="60">
        <v>5</v>
      </c>
      <c r="D60" s="60" t="s">
        <v>53</v>
      </c>
      <c r="E60" s="60" t="s">
        <v>54</v>
      </c>
      <c r="F60" s="51">
        <v>2801.08</v>
      </c>
      <c r="G60" s="59">
        <v>42471</v>
      </c>
      <c r="H60" s="39"/>
      <c r="I60" s="45"/>
      <c r="J60" s="21"/>
    </row>
    <row r="61" spans="1:10" ht="30">
      <c r="A61" s="2"/>
      <c r="B61" s="60">
        <v>54</v>
      </c>
      <c r="C61" s="60">
        <v>5</v>
      </c>
      <c r="D61" s="60" t="s">
        <v>53</v>
      </c>
      <c r="E61" s="60" t="s">
        <v>54</v>
      </c>
      <c r="F61" s="51">
        <v>1076</v>
      </c>
      <c r="G61" s="59">
        <v>42471</v>
      </c>
      <c r="H61" s="39"/>
      <c r="I61" s="45"/>
      <c r="J61" s="21"/>
    </row>
    <row r="62" spans="1:10" ht="30">
      <c r="A62" s="2"/>
      <c r="B62" s="60">
        <v>55</v>
      </c>
      <c r="C62" s="60">
        <v>5</v>
      </c>
      <c r="D62" s="60" t="s">
        <v>53</v>
      </c>
      <c r="E62" s="60" t="s">
        <v>54</v>
      </c>
      <c r="F62" s="51">
        <v>910.95</v>
      </c>
      <c r="G62" s="59">
        <v>42471</v>
      </c>
      <c r="H62" s="39"/>
      <c r="I62" s="45"/>
      <c r="J62" s="21"/>
    </row>
    <row r="63" spans="1:10" ht="30">
      <c r="A63" s="2"/>
      <c r="B63" s="60">
        <v>56</v>
      </c>
      <c r="C63" s="60">
        <v>5</v>
      </c>
      <c r="D63" s="60" t="s">
        <v>53</v>
      </c>
      <c r="E63" s="60" t="s">
        <v>54</v>
      </c>
      <c r="F63" s="51">
        <v>1573.6</v>
      </c>
      <c r="G63" s="59">
        <v>42471</v>
      </c>
      <c r="H63" s="39"/>
      <c r="I63" s="45"/>
      <c r="J63" s="21"/>
    </row>
    <row r="64" spans="1:10" ht="30">
      <c r="A64" s="2"/>
      <c r="B64" s="60">
        <v>57</v>
      </c>
      <c r="C64" s="60">
        <v>5</v>
      </c>
      <c r="D64" s="60" t="s">
        <v>53</v>
      </c>
      <c r="E64" s="60" t="s">
        <v>54</v>
      </c>
      <c r="F64" s="51">
        <v>2037.4</v>
      </c>
      <c r="G64" s="59">
        <v>42471</v>
      </c>
      <c r="H64" s="39"/>
      <c r="I64" s="45"/>
      <c r="J64" s="21"/>
    </row>
    <row r="65" spans="1:10" ht="30">
      <c r="A65" s="2"/>
      <c r="B65" s="60">
        <v>58</v>
      </c>
      <c r="C65" s="60">
        <v>5</v>
      </c>
      <c r="D65" s="60" t="s">
        <v>53</v>
      </c>
      <c r="E65" s="60" t="s">
        <v>54</v>
      </c>
      <c r="F65" s="51">
        <v>763.76</v>
      </c>
      <c r="G65" s="59">
        <v>42471</v>
      </c>
      <c r="H65" s="39"/>
      <c r="I65" s="45"/>
      <c r="J65" s="21"/>
    </row>
    <row r="66" spans="1:10" ht="30">
      <c r="A66" s="2"/>
      <c r="B66" s="60">
        <v>59</v>
      </c>
      <c r="C66" s="60">
        <v>5</v>
      </c>
      <c r="D66" s="60" t="s">
        <v>53</v>
      </c>
      <c r="E66" s="60" t="s">
        <v>54</v>
      </c>
      <c r="F66" s="51">
        <v>1317.42</v>
      </c>
      <c r="G66" s="59">
        <v>42471</v>
      </c>
      <c r="H66" s="39"/>
      <c r="I66" s="45"/>
      <c r="J66" s="21"/>
    </row>
    <row r="67" spans="1:10" ht="30">
      <c r="A67" s="2"/>
      <c r="B67" s="60">
        <v>60</v>
      </c>
      <c r="C67" s="60">
        <v>5</v>
      </c>
      <c r="D67" s="60" t="s">
        <v>53</v>
      </c>
      <c r="E67" s="60" t="s">
        <v>54</v>
      </c>
      <c r="F67" s="51">
        <v>3980.7</v>
      </c>
      <c r="G67" s="59">
        <v>42471</v>
      </c>
      <c r="H67" s="39"/>
      <c r="I67" s="45"/>
      <c r="J67" s="21"/>
    </row>
    <row r="68" spans="1:10" ht="30">
      <c r="A68" s="2"/>
      <c r="B68" s="60">
        <v>61</v>
      </c>
      <c r="C68" s="60">
        <v>5</v>
      </c>
      <c r="D68" s="60" t="s">
        <v>53</v>
      </c>
      <c r="E68" s="60" t="s">
        <v>54</v>
      </c>
      <c r="F68" s="51">
        <v>641.99</v>
      </c>
      <c r="G68" s="59">
        <v>42500</v>
      </c>
      <c r="H68" s="39"/>
      <c r="I68" s="45"/>
      <c r="J68" s="21"/>
    </row>
    <row r="69" spans="1:10" ht="30">
      <c r="A69" s="2"/>
      <c r="B69" s="60">
        <v>62</v>
      </c>
      <c r="C69" s="60">
        <v>5</v>
      </c>
      <c r="D69" s="60" t="s">
        <v>53</v>
      </c>
      <c r="E69" s="60" t="s">
        <v>54</v>
      </c>
      <c r="F69" s="51">
        <v>996.86</v>
      </c>
      <c r="G69" s="59">
        <v>42500</v>
      </c>
      <c r="H69" s="39"/>
      <c r="I69" s="45"/>
      <c r="J69" s="21"/>
    </row>
    <row r="70" spans="1:10" ht="30">
      <c r="A70" s="2"/>
      <c r="B70" s="60">
        <v>63</v>
      </c>
      <c r="C70" s="60">
        <v>5</v>
      </c>
      <c r="D70" s="60" t="s">
        <v>53</v>
      </c>
      <c r="E70" s="60" t="s">
        <v>54</v>
      </c>
      <c r="F70" s="51">
        <v>644.71</v>
      </c>
      <c r="G70" s="59">
        <v>42500</v>
      </c>
      <c r="H70" s="39"/>
      <c r="I70" s="45"/>
      <c r="J70" s="21"/>
    </row>
    <row r="71" spans="1:10" ht="30" hidden="1">
      <c r="A71" s="2"/>
      <c r="B71" s="60">
        <v>64</v>
      </c>
      <c r="C71" s="60">
        <v>5</v>
      </c>
      <c r="D71" s="60" t="s">
        <v>53</v>
      </c>
      <c r="E71" s="60" t="s">
        <v>54</v>
      </c>
      <c r="F71" s="51"/>
      <c r="G71" s="59"/>
      <c r="H71" s="39"/>
      <c r="I71" s="45"/>
      <c r="J71" s="21"/>
    </row>
    <row r="72" spans="1:10" ht="30" hidden="1">
      <c r="A72" s="2"/>
      <c r="B72" s="60">
        <v>65</v>
      </c>
      <c r="C72" s="60">
        <v>5</v>
      </c>
      <c r="D72" s="60" t="s">
        <v>53</v>
      </c>
      <c r="E72" s="60" t="s">
        <v>54</v>
      </c>
      <c r="F72" s="51"/>
      <c r="G72" s="59"/>
      <c r="H72" s="39"/>
      <c r="I72" s="45"/>
      <c r="J72" s="21"/>
    </row>
    <row r="73" spans="1:10" ht="30" hidden="1">
      <c r="A73" s="2"/>
      <c r="B73" s="60">
        <v>66</v>
      </c>
      <c r="C73" s="60">
        <v>5</v>
      </c>
      <c r="D73" s="60" t="s">
        <v>53</v>
      </c>
      <c r="E73" s="60" t="s">
        <v>54</v>
      </c>
      <c r="F73" s="51"/>
      <c r="G73" s="59"/>
      <c r="H73" s="39"/>
      <c r="I73" s="45"/>
      <c r="J73" s="21"/>
    </row>
    <row r="74" spans="2:9" ht="15">
      <c r="B74" s="38"/>
      <c r="C74" s="38"/>
      <c r="D74" s="38"/>
      <c r="E74" s="13"/>
      <c r="F74" s="54">
        <f>SUM(F8:F70)</f>
        <v>111912.36999999998</v>
      </c>
      <c r="G74" s="38"/>
      <c r="H74" s="39"/>
      <c r="I74" s="51"/>
    </row>
  </sheetData>
  <sheetProtection/>
  <mergeCells count="1">
    <mergeCell ref="B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"/>
  <sheetViews>
    <sheetView zoomScalePageLayoutView="0" workbookViewId="0" topLeftCell="A1">
      <selection activeCell="C1" sqref="C1"/>
    </sheetView>
  </sheetViews>
  <sheetFormatPr defaultColWidth="9.140625" defaultRowHeight="15"/>
  <cols>
    <col min="3" max="3" width="12.421875" style="0" customWidth="1"/>
    <col min="4" max="4" width="14.7109375" style="0" customWidth="1"/>
    <col min="5" max="5" width="18.28125" style="16" customWidth="1"/>
    <col min="6" max="6" width="10.140625" style="0" bestFit="1" customWidth="1"/>
    <col min="7" max="7" width="12.57421875" style="0" customWidth="1"/>
    <col min="8" max="8" width="9.140625" style="16" customWidth="1"/>
    <col min="10" max="13" width="9.140625" style="16" customWidth="1"/>
  </cols>
  <sheetData>
    <row r="1" ht="15">
      <c r="C1" s="3" t="s">
        <v>80</v>
      </c>
    </row>
    <row r="3" spans="2:7" ht="102" customHeight="1">
      <c r="B3" s="73" t="s">
        <v>24</v>
      </c>
      <c r="C3" s="73"/>
      <c r="D3" s="73"/>
      <c r="E3" s="73"/>
      <c r="F3" s="73"/>
      <c r="G3" s="73"/>
    </row>
    <row r="5" spans="2:12" ht="30">
      <c r="B5" s="7" t="s">
        <v>0</v>
      </c>
      <c r="C5" s="7" t="s">
        <v>1</v>
      </c>
      <c r="D5" s="7" t="s">
        <v>2</v>
      </c>
      <c r="E5" s="7" t="s">
        <v>3</v>
      </c>
      <c r="F5" s="19" t="s">
        <v>7</v>
      </c>
      <c r="G5" s="7" t="s">
        <v>4</v>
      </c>
      <c r="H5" s="7" t="s">
        <v>5</v>
      </c>
      <c r="I5" s="17" t="s">
        <v>8</v>
      </c>
      <c r="L5" t="s">
        <v>10</v>
      </c>
    </row>
    <row r="6" spans="2:12" ht="15">
      <c r="B6" s="4">
        <v>1</v>
      </c>
      <c r="C6" s="4">
        <v>6</v>
      </c>
      <c r="D6" s="36" t="s">
        <v>51</v>
      </c>
      <c r="E6" s="36" t="s">
        <v>52</v>
      </c>
      <c r="F6" s="22">
        <v>58032</v>
      </c>
      <c r="G6" s="10">
        <v>42460</v>
      </c>
      <c r="H6" s="11"/>
      <c r="I6" s="13">
        <f>F6/1.2</f>
        <v>48360</v>
      </c>
      <c r="L6"/>
    </row>
    <row r="7" spans="2:12" ht="15">
      <c r="B7" s="4">
        <v>2</v>
      </c>
      <c r="C7" s="4">
        <v>6</v>
      </c>
      <c r="D7" s="36" t="s">
        <v>51</v>
      </c>
      <c r="E7" s="36" t="s">
        <v>52</v>
      </c>
      <c r="F7" s="22"/>
      <c r="G7" s="10"/>
      <c r="H7" s="11"/>
      <c r="I7" s="13"/>
      <c r="L7" t="s">
        <v>25</v>
      </c>
    </row>
    <row r="8" spans="2:12" ht="15">
      <c r="B8" s="4">
        <v>3</v>
      </c>
      <c r="C8" s="4">
        <v>6</v>
      </c>
      <c r="D8" s="36" t="s">
        <v>51</v>
      </c>
      <c r="E8" s="36" t="s">
        <v>52</v>
      </c>
      <c r="F8" s="23"/>
      <c r="G8" s="18"/>
      <c r="H8" s="18"/>
      <c r="I8" s="23"/>
      <c r="L8"/>
    </row>
    <row r="9" ht="15">
      <c r="L9" t="s">
        <v>26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8.28125" style="0" customWidth="1"/>
    <col min="4" max="4" width="31.8515625" style="0" customWidth="1"/>
    <col min="5" max="5" width="18.00390625" style="16" customWidth="1"/>
    <col min="6" max="6" width="10.140625" style="0" bestFit="1" customWidth="1"/>
    <col min="7" max="7" width="12.421875" style="0" customWidth="1"/>
    <col min="8" max="8" width="9.140625" style="16" customWidth="1"/>
  </cols>
  <sheetData>
    <row r="1" spans="1:3" ht="15">
      <c r="A1" s="3" t="s">
        <v>80</v>
      </c>
      <c r="B1" s="3"/>
      <c r="C1" s="3"/>
    </row>
    <row r="2" spans="1:8" ht="15">
      <c r="A2" s="25"/>
      <c r="B2" s="25"/>
      <c r="C2" s="25"/>
      <c r="D2" s="25"/>
      <c r="E2" s="26"/>
      <c r="F2" s="27"/>
      <c r="G2" s="28"/>
      <c r="H2" s="15"/>
    </row>
    <row r="3" spans="1:8" ht="15">
      <c r="A3" s="1"/>
      <c r="B3" s="1"/>
      <c r="C3" s="1"/>
      <c r="D3" s="1"/>
      <c r="E3" s="24"/>
      <c r="F3" s="12"/>
      <c r="G3" s="6"/>
      <c r="H3" s="29"/>
    </row>
    <row r="4" spans="2:8" ht="72.75" customHeight="1">
      <c r="B4" s="73" t="s">
        <v>27</v>
      </c>
      <c r="C4" s="73"/>
      <c r="D4" s="73"/>
      <c r="E4" s="73"/>
      <c r="F4" s="73"/>
      <c r="G4" s="73"/>
      <c r="H4" s="73"/>
    </row>
    <row r="7" spans="2:12" ht="30">
      <c r="B7" s="7" t="s">
        <v>0</v>
      </c>
      <c r="C7" s="7" t="s">
        <v>1</v>
      </c>
      <c r="D7" s="7" t="s">
        <v>2</v>
      </c>
      <c r="E7" s="7" t="s">
        <v>3</v>
      </c>
      <c r="F7" s="19" t="s">
        <v>7</v>
      </c>
      <c r="G7" s="7" t="s">
        <v>4</v>
      </c>
      <c r="H7" s="7" t="s">
        <v>5</v>
      </c>
      <c r="I7" s="17" t="s">
        <v>8</v>
      </c>
      <c r="L7" t="s">
        <v>10</v>
      </c>
    </row>
    <row r="8" spans="2:9" ht="15">
      <c r="B8" s="41">
        <v>1</v>
      </c>
      <c r="C8" s="41">
        <v>7</v>
      </c>
      <c r="D8" s="42" t="s">
        <v>63</v>
      </c>
      <c r="E8" s="42" t="s">
        <v>64</v>
      </c>
      <c r="F8" s="22"/>
      <c r="G8" s="10"/>
      <c r="H8" s="11"/>
      <c r="I8" s="13"/>
    </row>
    <row r="9" spans="2:12" ht="15">
      <c r="B9" s="4"/>
      <c r="C9" s="4"/>
      <c r="D9" s="4"/>
      <c r="E9" s="4"/>
      <c r="F9" s="22"/>
      <c r="G9" s="10"/>
      <c r="H9" s="11"/>
      <c r="I9" s="13"/>
      <c r="L9" t="s">
        <v>28</v>
      </c>
    </row>
    <row r="10" spans="2:9" ht="15">
      <c r="B10" s="9"/>
      <c r="C10" s="9"/>
      <c r="D10" s="9"/>
      <c r="E10" s="9"/>
      <c r="F10" s="23"/>
      <c r="G10" s="18"/>
      <c r="H10" s="18"/>
      <c r="I10" s="23"/>
    </row>
    <row r="11" ht="15">
      <c r="L11" t="s">
        <v>29</v>
      </c>
    </row>
  </sheetData>
  <sheetProtection/>
  <mergeCells count="1">
    <mergeCell ref="B4:H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O10"/>
  <sheetViews>
    <sheetView zoomScalePageLayoutView="0" workbookViewId="0" topLeftCell="A1">
      <selection activeCell="B2" sqref="B2"/>
    </sheetView>
  </sheetViews>
  <sheetFormatPr defaultColWidth="9.140625" defaultRowHeight="15"/>
  <cols>
    <col min="3" max="3" width="17.00390625" style="0" customWidth="1"/>
  </cols>
  <sheetData>
    <row r="2" ht="15">
      <c r="B2" s="3" t="s">
        <v>80</v>
      </c>
    </row>
    <row r="4" spans="2:14" ht="96" customHeight="1">
      <c r="B4" s="75" t="s">
        <v>30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6" spans="2:15" ht="30">
      <c r="B6" s="7" t="s">
        <v>0</v>
      </c>
      <c r="C6" s="7" t="s">
        <v>1</v>
      </c>
      <c r="D6" s="7" t="s">
        <v>2</v>
      </c>
      <c r="E6" s="7" t="s">
        <v>3</v>
      </c>
      <c r="F6" s="19" t="s">
        <v>7</v>
      </c>
      <c r="G6" s="7" t="s">
        <v>4</v>
      </c>
      <c r="H6" s="7" t="s">
        <v>5</v>
      </c>
      <c r="I6" s="17" t="s">
        <v>8</v>
      </c>
      <c r="O6" t="s">
        <v>10</v>
      </c>
    </row>
    <row r="7" spans="2:9" ht="15">
      <c r="B7" s="4">
        <v>1</v>
      </c>
      <c r="C7" s="4">
        <v>8</v>
      </c>
      <c r="D7" s="4"/>
      <c r="E7" s="4"/>
      <c r="F7" s="22"/>
      <c r="G7" s="10"/>
      <c r="H7" s="11"/>
      <c r="I7" s="13"/>
    </row>
    <row r="8" spans="2:15" ht="15">
      <c r="B8" s="4"/>
      <c r="C8" s="4"/>
      <c r="D8" s="4"/>
      <c r="E8" s="4"/>
      <c r="F8" s="22"/>
      <c r="G8" s="10"/>
      <c r="H8" s="11"/>
      <c r="I8" s="13"/>
      <c r="O8" t="s">
        <v>31</v>
      </c>
    </row>
    <row r="9" spans="2:9" ht="15">
      <c r="B9" s="9"/>
      <c r="C9" s="9"/>
      <c r="D9" s="9"/>
      <c r="E9" s="9"/>
      <c r="F9" s="23"/>
      <c r="G9" s="18"/>
      <c r="H9" s="18"/>
      <c r="I9" s="23"/>
    </row>
    <row r="10" ht="15">
      <c r="O10" t="s">
        <v>32</v>
      </c>
    </row>
  </sheetData>
  <sheetProtection/>
  <mergeCells count="1">
    <mergeCell ref="B4:N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0"/>
  <sheetViews>
    <sheetView zoomScalePageLayoutView="0" workbookViewId="0" topLeftCell="A1">
      <selection activeCell="F7" sqref="F7:F9"/>
    </sheetView>
  </sheetViews>
  <sheetFormatPr defaultColWidth="9.140625" defaultRowHeight="15"/>
  <cols>
    <col min="4" max="4" width="19.8515625" style="0" customWidth="1"/>
    <col min="5" max="5" width="18.00390625" style="0" customWidth="1"/>
    <col min="7" max="7" width="10.140625" style="0" bestFit="1" customWidth="1"/>
    <col min="8" max="8" width="11.8515625" style="0" customWidth="1"/>
  </cols>
  <sheetData>
    <row r="1" ht="15">
      <c r="B1" s="3" t="s">
        <v>80</v>
      </c>
    </row>
    <row r="3" ht="15">
      <c r="C3" s="34"/>
    </row>
    <row r="4" spans="2:11" ht="114" customHeight="1">
      <c r="B4" s="75" t="s">
        <v>33</v>
      </c>
      <c r="C4" s="75"/>
      <c r="D4" s="75"/>
      <c r="E4" s="75"/>
      <c r="F4" s="75"/>
      <c r="G4" s="75"/>
      <c r="H4" s="75"/>
      <c r="I4" s="75"/>
      <c r="J4" s="75"/>
      <c r="K4" s="75"/>
    </row>
    <row r="6" spans="2:13" ht="30">
      <c r="B6" s="7" t="s">
        <v>0</v>
      </c>
      <c r="C6" s="7" t="s">
        <v>1</v>
      </c>
      <c r="D6" s="7" t="s">
        <v>2</v>
      </c>
      <c r="E6" s="7" t="s">
        <v>3</v>
      </c>
      <c r="F6" s="19" t="s">
        <v>7</v>
      </c>
      <c r="G6" s="7" t="s">
        <v>4</v>
      </c>
      <c r="H6" s="7" t="s">
        <v>5</v>
      </c>
      <c r="I6" s="17" t="s">
        <v>8</v>
      </c>
      <c r="M6" t="s">
        <v>10</v>
      </c>
    </row>
    <row r="7" spans="2:9" ht="15">
      <c r="B7" s="4">
        <v>1</v>
      </c>
      <c r="C7" s="4">
        <v>9</v>
      </c>
      <c r="D7" s="56" t="s">
        <v>75</v>
      </c>
      <c r="E7" s="56" t="s">
        <v>77</v>
      </c>
      <c r="F7" s="22">
        <v>26622.05</v>
      </c>
      <c r="G7" s="10">
        <v>42408</v>
      </c>
      <c r="H7" s="47" t="s">
        <v>82</v>
      </c>
      <c r="I7" s="13">
        <f>F7/1.2</f>
        <v>22185.041666666668</v>
      </c>
    </row>
    <row r="8" spans="2:13" ht="15">
      <c r="B8" s="60">
        <v>1</v>
      </c>
      <c r="C8" s="60">
        <v>9</v>
      </c>
      <c r="D8" s="60" t="s">
        <v>75</v>
      </c>
      <c r="E8" s="60" t="s">
        <v>77</v>
      </c>
      <c r="F8" s="22">
        <v>17753.95</v>
      </c>
      <c r="G8" s="10">
        <v>42460</v>
      </c>
      <c r="H8" s="47" t="s">
        <v>82</v>
      </c>
      <c r="I8" s="13">
        <f>F8/1.2</f>
        <v>14794.958333333334</v>
      </c>
      <c r="M8" t="s">
        <v>34</v>
      </c>
    </row>
    <row r="9" spans="2:9" ht="15">
      <c r="B9" s="9"/>
      <c r="C9" s="9"/>
      <c r="D9" s="9"/>
      <c r="E9" s="9"/>
      <c r="F9" s="23"/>
      <c r="G9" s="18"/>
      <c r="H9" s="18"/>
      <c r="I9" s="23"/>
    </row>
    <row r="10" ht="15">
      <c r="M10" t="s">
        <v>35</v>
      </c>
    </row>
  </sheetData>
  <sheetProtection/>
  <mergeCells count="1">
    <mergeCell ref="B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2016-06-17T08:36:34Z</dcterms:modified>
  <cp:category/>
  <cp:version/>
  <cp:contentType/>
  <cp:contentStatus/>
</cp:coreProperties>
</file>